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1 квартал\G0512_2308111927_0_03_0\"/>
    </mc:Choice>
  </mc:AlternateContent>
  <xr:revisionPtr revIDLastSave="0" documentId="13_ncr:1_{7C7470E4-B00C-465D-B37B-066E737FD5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тр.1_7" sheetId="2" r:id="rId1"/>
  </sheets>
  <externalReferences>
    <externalReference r:id="rId2"/>
    <externalReference r:id="rId3"/>
  </externalReferences>
  <definedNames>
    <definedName name="_xlnm._FilterDatabase" localSheetId="0" hidden="1">стр.1_7!$A$19:$P$532</definedName>
    <definedName name="TABLE" localSheetId="0">стр.1_7!#REF!</definedName>
    <definedName name="TABLE_2" localSheetId="0">стр.1_7!#REF!</definedName>
    <definedName name="_xlnm.Print_Area" localSheetId="0">стр.1_7!$A$1:$P$542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13" i="2" l="1"/>
  <c r="M137" i="2"/>
  <c r="M143" i="2"/>
  <c r="K54" i="2" l="1"/>
  <c r="K53" i="2" s="1"/>
  <c r="K51" i="2" s="1"/>
  <c r="K55" i="2"/>
  <c r="J71" i="2" l="1"/>
  <c r="J60" i="2"/>
  <c r="L532" i="2"/>
  <c r="L531" i="2"/>
  <c r="L530" i="2"/>
  <c r="L529" i="2"/>
  <c r="L528" i="2"/>
  <c r="L527" i="2"/>
  <c r="L526" i="2"/>
  <c r="L525" i="2"/>
  <c r="L524" i="2"/>
  <c r="L523" i="2"/>
  <c r="L522" i="2"/>
  <c r="L521" i="2"/>
  <c r="L520" i="2"/>
  <c r="L519" i="2"/>
  <c r="L518" i="2"/>
  <c r="L517" i="2"/>
  <c r="L516" i="2"/>
  <c r="L515" i="2"/>
  <c r="L514" i="2"/>
  <c r="L513" i="2"/>
  <c r="L512" i="2"/>
  <c r="L511" i="2"/>
  <c r="L510" i="2"/>
  <c r="L509" i="2"/>
  <c r="L508" i="2"/>
  <c r="L507" i="2"/>
  <c r="L506" i="2"/>
  <c r="L505" i="2"/>
  <c r="L504" i="2"/>
  <c r="L503" i="2"/>
  <c r="L502" i="2"/>
  <c r="L501" i="2"/>
  <c r="L500" i="2"/>
  <c r="L499" i="2"/>
  <c r="L498" i="2"/>
  <c r="L497" i="2"/>
  <c r="L496" i="2"/>
  <c r="L495" i="2"/>
  <c r="L494" i="2"/>
  <c r="L493" i="2"/>
  <c r="L492" i="2"/>
  <c r="L491" i="2"/>
  <c r="L490" i="2"/>
  <c r="L489" i="2"/>
  <c r="L488" i="2"/>
  <c r="L487" i="2"/>
  <c r="L486" i="2"/>
  <c r="L485" i="2"/>
  <c r="L484" i="2"/>
  <c r="L483" i="2"/>
  <c r="L482" i="2"/>
  <c r="L481" i="2"/>
  <c r="L480" i="2"/>
  <c r="L479" i="2"/>
  <c r="L478" i="2"/>
  <c r="L477" i="2"/>
  <c r="L476" i="2"/>
  <c r="L475" i="2"/>
  <c r="L474" i="2"/>
  <c r="L473" i="2"/>
  <c r="L472" i="2"/>
  <c r="L471" i="2"/>
  <c r="L470" i="2"/>
  <c r="L469" i="2"/>
  <c r="L468" i="2"/>
  <c r="L467" i="2"/>
  <c r="L466" i="2"/>
  <c r="L465" i="2"/>
  <c r="L464" i="2"/>
  <c r="L463" i="2"/>
  <c r="L462" i="2"/>
  <c r="L461" i="2"/>
  <c r="K459" i="2"/>
  <c r="J459" i="2"/>
  <c r="L458" i="2"/>
  <c r="K458" i="2"/>
  <c r="J458" i="2"/>
  <c r="K457" i="2"/>
  <c r="J457" i="2"/>
  <c r="K456" i="2"/>
  <c r="J456" i="2"/>
  <c r="K455" i="2"/>
  <c r="L455" i="2" s="1"/>
  <c r="J455" i="2"/>
  <c r="K454" i="2"/>
  <c r="J454" i="2"/>
  <c r="K453" i="2"/>
  <c r="J453" i="2"/>
  <c r="K452" i="2"/>
  <c r="J452" i="2"/>
  <c r="L452" i="2" s="1"/>
  <c r="K451" i="2"/>
  <c r="J451" i="2"/>
  <c r="K450" i="2"/>
  <c r="J450" i="2"/>
  <c r="K449" i="2"/>
  <c r="L449" i="2" s="1"/>
  <c r="J449" i="2"/>
  <c r="K448" i="2"/>
  <c r="J448" i="2"/>
  <c r="K447" i="2"/>
  <c r="J447" i="2"/>
  <c r="K446" i="2"/>
  <c r="L446" i="2" s="1"/>
  <c r="J446" i="2"/>
  <c r="K445" i="2"/>
  <c r="L445" i="2" s="1"/>
  <c r="J445" i="2"/>
  <c r="K444" i="2"/>
  <c r="J444" i="2"/>
  <c r="K443" i="2"/>
  <c r="J443" i="2"/>
  <c r="L442" i="2"/>
  <c r="K442" i="2"/>
  <c r="J442" i="2"/>
  <c r="K441" i="2"/>
  <c r="J441" i="2"/>
  <c r="K440" i="2"/>
  <c r="J440" i="2"/>
  <c r="K439" i="2"/>
  <c r="L439" i="2" s="1"/>
  <c r="J439" i="2"/>
  <c r="K438" i="2"/>
  <c r="J438" i="2"/>
  <c r="K437" i="2"/>
  <c r="J437" i="2"/>
  <c r="K436" i="2"/>
  <c r="J436" i="2"/>
  <c r="L436" i="2" s="1"/>
  <c r="K435" i="2"/>
  <c r="J435" i="2"/>
  <c r="K434" i="2"/>
  <c r="J434" i="2"/>
  <c r="K433" i="2"/>
  <c r="L433" i="2" s="1"/>
  <c r="J433" i="2"/>
  <c r="K432" i="2"/>
  <c r="L432" i="2" s="1"/>
  <c r="J432" i="2"/>
  <c r="K431" i="2"/>
  <c r="J431" i="2"/>
  <c r="K430" i="2"/>
  <c r="K429" i="2"/>
  <c r="J429" i="2"/>
  <c r="K428" i="2"/>
  <c r="J428" i="2"/>
  <c r="K427" i="2"/>
  <c r="J427" i="2"/>
  <c r="K426" i="2"/>
  <c r="L426" i="2" s="1"/>
  <c r="J426" i="2"/>
  <c r="K425" i="2"/>
  <c r="J425" i="2"/>
  <c r="K424" i="2"/>
  <c r="J424" i="2"/>
  <c r="K423" i="2"/>
  <c r="L423" i="2" s="1"/>
  <c r="J423" i="2"/>
  <c r="K421" i="2"/>
  <c r="K420" i="2" s="1"/>
  <c r="K419" i="2"/>
  <c r="L419" i="2" s="1"/>
  <c r="J419" i="2"/>
  <c r="K418" i="2"/>
  <c r="J418" i="2"/>
  <c r="K417" i="2"/>
  <c r="J417" i="2"/>
  <c r="L416" i="2"/>
  <c r="K416" i="2"/>
  <c r="J416" i="2"/>
  <c r="K415" i="2"/>
  <c r="L415" i="2" s="1"/>
  <c r="J415" i="2"/>
  <c r="K414" i="2"/>
  <c r="J414" i="2"/>
  <c r="K413" i="2"/>
  <c r="J413" i="2"/>
  <c r="K412" i="2"/>
  <c r="L411" i="2"/>
  <c r="J411" i="2"/>
  <c r="L410" i="2"/>
  <c r="K410" i="2"/>
  <c r="J410" i="2"/>
  <c r="K409" i="2"/>
  <c r="K408" i="2"/>
  <c r="J406" i="2"/>
  <c r="L406" i="2" s="1"/>
  <c r="J405" i="2"/>
  <c r="L405" i="2" s="1"/>
  <c r="K404" i="2"/>
  <c r="J404" i="2"/>
  <c r="J403" i="2"/>
  <c r="L403" i="2" s="1"/>
  <c r="J402" i="2"/>
  <c r="L402" i="2" s="1"/>
  <c r="L401" i="2"/>
  <c r="J401" i="2"/>
  <c r="K400" i="2"/>
  <c r="J399" i="2"/>
  <c r="L399" i="2" s="1"/>
  <c r="J398" i="2"/>
  <c r="L398" i="2" s="1"/>
  <c r="J396" i="2"/>
  <c r="L396" i="2" s="1"/>
  <c r="L395" i="2"/>
  <c r="J395" i="2"/>
  <c r="J394" i="2"/>
  <c r="L394" i="2" s="1"/>
  <c r="J393" i="2"/>
  <c r="L393" i="2" s="1"/>
  <c r="J392" i="2"/>
  <c r="L392" i="2" s="1"/>
  <c r="J391" i="2"/>
  <c r="L391" i="2" s="1"/>
  <c r="J390" i="2"/>
  <c r="L390" i="2" s="1"/>
  <c r="J389" i="2"/>
  <c r="L389" i="2" s="1"/>
  <c r="J388" i="2"/>
  <c r="L388" i="2" s="1"/>
  <c r="L387" i="2"/>
  <c r="J387" i="2"/>
  <c r="J386" i="2"/>
  <c r="L386" i="2" s="1"/>
  <c r="J385" i="2"/>
  <c r="L385" i="2" s="1"/>
  <c r="J384" i="2"/>
  <c r="L384" i="2" s="1"/>
  <c r="J382" i="2"/>
  <c r="L382" i="2" s="1"/>
  <c r="J381" i="2"/>
  <c r="L381" i="2" s="1"/>
  <c r="J380" i="2"/>
  <c r="L380" i="2" s="1"/>
  <c r="J379" i="2"/>
  <c r="L379" i="2" s="1"/>
  <c r="J378" i="2"/>
  <c r="L378" i="2" s="1"/>
  <c r="J375" i="2"/>
  <c r="L375" i="2" s="1"/>
  <c r="J374" i="2"/>
  <c r="L374" i="2" s="1"/>
  <c r="J373" i="2"/>
  <c r="L373" i="2" s="1"/>
  <c r="L372" i="2"/>
  <c r="J372" i="2"/>
  <c r="J371" i="2"/>
  <c r="L371" i="2" s="1"/>
  <c r="J370" i="2"/>
  <c r="L370" i="2" s="1"/>
  <c r="J369" i="2"/>
  <c r="L369" i="2" s="1"/>
  <c r="J368" i="2"/>
  <c r="L368" i="2" s="1"/>
  <c r="J367" i="2"/>
  <c r="L367" i="2" s="1"/>
  <c r="J366" i="2"/>
  <c r="L366" i="2" s="1"/>
  <c r="J365" i="2"/>
  <c r="L365" i="2" s="1"/>
  <c r="L364" i="2"/>
  <c r="J364" i="2"/>
  <c r="J363" i="2"/>
  <c r="L363" i="2" s="1"/>
  <c r="J362" i="2"/>
  <c r="L362" i="2" s="1"/>
  <c r="J361" i="2"/>
  <c r="L361" i="2" s="1"/>
  <c r="J360" i="2"/>
  <c r="L360" i="2" s="1"/>
  <c r="J359" i="2"/>
  <c r="L359" i="2" s="1"/>
  <c r="J358" i="2"/>
  <c r="L358" i="2" s="1"/>
  <c r="J357" i="2"/>
  <c r="L357" i="2" s="1"/>
  <c r="L356" i="2"/>
  <c r="J356" i="2"/>
  <c r="J355" i="2"/>
  <c r="L355" i="2" s="1"/>
  <c r="J354" i="2"/>
  <c r="L354" i="2" s="1"/>
  <c r="J353" i="2"/>
  <c r="L353" i="2" s="1"/>
  <c r="J352" i="2"/>
  <c r="L352" i="2" s="1"/>
  <c r="J351" i="2"/>
  <c r="L351" i="2" s="1"/>
  <c r="J350" i="2"/>
  <c r="L350" i="2" s="1"/>
  <c r="J349" i="2"/>
  <c r="L349" i="2" s="1"/>
  <c r="L348" i="2"/>
  <c r="J348" i="2"/>
  <c r="J347" i="2"/>
  <c r="L347" i="2" s="1"/>
  <c r="J346" i="2"/>
  <c r="L346" i="2" s="1"/>
  <c r="J345" i="2"/>
  <c r="L345" i="2" s="1"/>
  <c r="J344" i="2"/>
  <c r="L344" i="2" s="1"/>
  <c r="J343" i="2"/>
  <c r="L343" i="2" s="1"/>
  <c r="J342" i="2"/>
  <c r="L342" i="2" s="1"/>
  <c r="J341" i="2"/>
  <c r="L341" i="2" s="1"/>
  <c r="L340" i="2"/>
  <c r="J340" i="2"/>
  <c r="J339" i="2"/>
  <c r="L339" i="2" s="1"/>
  <c r="J338" i="2"/>
  <c r="L338" i="2" s="1"/>
  <c r="J337" i="2"/>
  <c r="L337" i="2" s="1"/>
  <c r="J336" i="2"/>
  <c r="L336" i="2" s="1"/>
  <c r="J335" i="2"/>
  <c r="L335" i="2" s="1"/>
  <c r="J334" i="2"/>
  <c r="L334" i="2" s="1"/>
  <c r="J333" i="2"/>
  <c r="L333" i="2" s="1"/>
  <c r="L332" i="2"/>
  <c r="J332" i="2"/>
  <c r="J331" i="2"/>
  <c r="L331" i="2" s="1"/>
  <c r="J330" i="2"/>
  <c r="L330" i="2" s="1"/>
  <c r="J329" i="2"/>
  <c r="L329" i="2" s="1"/>
  <c r="J328" i="2"/>
  <c r="L328" i="2" s="1"/>
  <c r="J327" i="2"/>
  <c r="L327" i="2" s="1"/>
  <c r="J326" i="2"/>
  <c r="L326" i="2" s="1"/>
  <c r="J325" i="2"/>
  <c r="L325" i="2" s="1"/>
  <c r="L324" i="2"/>
  <c r="J324" i="2"/>
  <c r="J323" i="2"/>
  <c r="L323" i="2" s="1"/>
  <c r="J322" i="2"/>
  <c r="L322" i="2" s="1"/>
  <c r="J321" i="2"/>
  <c r="L321" i="2" s="1"/>
  <c r="J320" i="2"/>
  <c r="L320" i="2" s="1"/>
  <c r="J319" i="2"/>
  <c r="L319" i="2" s="1"/>
  <c r="J318" i="2"/>
  <c r="L318" i="2" s="1"/>
  <c r="J317" i="2"/>
  <c r="L317" i="2" s="1"/>
  <c r="L316" i="2"/>
  <c r="J316" i="2"/>
  <c r="J315" i="2"/>
  <c r="L315" i="2" s="1"/>
  <c r="J314" i="2"/>
  <c r="L314" i="2" s="1"/>
  <c r="J313" i="2"/>
  <c r="L313" i="2" s="1"/>
  <c r="J312" i="2"/>
  <c r="L312" i="2" s="1"/>
  <c r="J311" i="2"/>
  <c r="L311" i="2" s="1"/>
  <c r="J310" i="2"/>
  <c r="L310" i="2" s="1"/>
  <c r="J309" i="2"/>
  <c r="L309" i="2" s="1"/>
  <c r="J308" i="2"/>
  <c r="L308" i="2" s="1"/>
  <c r="J307" i="2"/>
  <c r="L307" i="2" s="1"/>
  <c r="J306" i="2"/>
  <c r="L306" i="2" s="1"/>
  <c r="J305" i="2"/>
  <c r="L305" i="2" s="1"/>
  <c r="J304" i="2"/>
  <c r="L304" i="2" s="1"/>
  <c r="J303" i="2"/>
  <c r="L303" i="2" s="1"/>
  <c r="J302" i="2"/>
  <c r="L302" i="2" s="1"/>
  <c r="J301" i="2"/>
  <c r="L301" i="2" s="1"/>
  <c r="L300" i="2"/>
  <c r="J300" i="2"/>
  <c r="J299" i="2"/>
  <c r="L299" i="2" s="1"/>
  <c r="J298" i="2"/>
  <c r="L298" i="2" s="1"/>
  <c r="J297" i="2"/>
  <c r="L297" i="2" s="1"/>
  <c r="J296" i="2"/>
  <c r="L296" i="2" s="1"/>
  <c r="J295" i="2"/>
  <c r="L295" i="2" s="1"/>
  <c r="L294" i="2"/>
  <c r="M294" i="2" s="1"/>
  <c r="J293" i="2"/>
  <c r="L293" i="2" s="1"/>
  <c r="L292" i="2"/>
  <c r="J292" i="2"/>
  <c r="J291" i="2"/>
  <c r="L291" i="2" s="1"/>
  <c r="J290" i="2"/>
  <c r="L290" i="2" s="1"/>
  <c r="J289" i="2"/>
  <c r="L289" i="2" s="1"/>
  <c r="J288" i="2"/>
  <c r="J286" i="2" s="1"/>
  <c r="K280" i="2"/>
  <c r="J280" i="2"/>
  <c r="L280" i="2" s="1"/>
  <c r="K279" i="2"/>
  <c r="L279" i="2" s="1"/>
  <c r="J279" i="2"/>
  <c r="K278" i="2"/>
  <c r="J278" i="2"/>
  <c r="K277" i="2"/>
  <c r="L277" i="2" s="1"/>
  <c r="J277" i="2"/>
  <c r="K276" i="2"/>
  <c r="J276" i="2"/>
  <c r="K275" i="2"/>
  <c r="L275" i="2" s="1"/>
  <c r="J275" i="2"/>
  <c r="K274" i="2"/>
  <c r="J274" i="2"/>
  <c r="K273" i="2"/>
  <c r="L273" i="2" s="1"/>
  <c r="J273" i="2"/>
  <c r="K272" i="2"/>
  <c r="J272" i="2"/>
  <c r="K271" i="2"/>
  <c r="J271" i="2"/>
  <c r="K270" i="2"/>
  <c r="L270" i="2" s="1"/>
  <c r="J270" i="2"/>
  <c r="K269" i="2"/>
  <c r="J269" i="2"/>
  <c r="K268" i="2"/>
  <c r="J268" i="2"/>
  <c r="L268" i="2" s="1"/>
  <c r="K267" i="2"/>
  <c r="J267" i="2"/>
  <c r="K266" i="2"/>
  <c r="J266" i="2"/>
  <c r="K265" i="2"/>
  <c r="L265" i="2" s="1"/>
  <c r="J265" i="2"/>
  <c r="K264" i="2"/>
  <c r="J264" i="2"/>
  <c r="K263" i="2"/>
  <c r="J263" i="2"/>
  <c r="M262" i="2"/>
  <c r="L262" i="2"/>
  <c r="K261" i="2"/>
  <c r="J261" i="2"/>
  <c r="K260" i="2"/>
  <c r="J260" i="2"/>
  <c r="L260" i="2" s="1"/>
  <c r="K259" i="2"/>
  <c r="L259" i="2" s="1"/>
  <c r="J259" i="2"/>
  <c r="K258" i="2"/>
  <c r="L258" i="2" s="1"/>
  <c r="M258" i="2" s="1"/>
  <c r="J258" i="2"/>
  <c r="L257" i="2"/>
  <c r="M257" i="2" s="1"/>
  <c r="L256" i="2"/>
  <c r="K256" i="2"/>
  <c r="J256" i="2"/>
  <c r="K255" i="2"/>
  <c r="L255" i="2" s="1"/>
  <c r="J255" i="2"/>
  <c r="K254" i="2"/>
  <c r="J254" i="2"/>
  <c r="J253" i="2"/>
  <c r="L253" i="2" s="1"/>
  <c r="M253" i="2" s="1"/>
  <c r="K252" i="2"/>
  <c r="J252" i="2"/>
  <c r="K251" i="2"/>
  <c r="J251" i="2"/>
  <c r="L250" i="2"/>
  <c r="K250" i="2"/>
  <c r="J250" i="2"/>
  <c r="K249" i="2"/>
  <c r="L249" i="2" s="1"/>
  <c r="J249" i="2"/>
  <c r="K248" i="2"/>
  <c r="J248" i="2"/>
  <c r="K247" i="2"/>
  <c r="L247" i="2" s="1"/>
  <c r="J247" i="2"/>
  <c r="K246" i="2"/>
  <c r="J246" i="2"/>
  <c r="K245" i="2"/>
  <c r="J245" i="2"/>
  <c r="L244" i="2"/>
  <c r="K244" i="2"/>
  <c r="J244" i="2"/>
  <c r="K243" i="2"/>
  <c r="L243" i="2" s="1"/>
  <c r="J243" i="2"/>
  <c r="K242" i="2"/>
  <c r="J242" i="2"/>
  <c r="K241" i="2"/>
  <c r="J241" i="2"/>
  <c r="K240" i="2"/>
  <c r="L240" i="2" s="1"/>
  <c r="J240" i="2"/>
  <c r="K239" i="2"/>
  <c r="J239" i="2"/>
  <c r="K238" i="2"/>
  <c r="J238" i="2"/>
  <c r="K237" i="2"/>
  <c r="L237" i="2" s="1"/>
  <c r="J237" i="2"/>
  <c r="K236" i="2"/>
  <c r="J236" i="2"/>
  <c r="K235" i="2"/>
  <c r="J235" i="2"/>
  <c r="L234" i="2"/>
  <c r="K234" i="2"/>
  <c r="J234" i="2"/>
  <c r="K233" i="2"/>
  <c r="L233" i="2" s="1"/>
  <c r="J233" i="2"/>
  <c r="K232" i="2"/>
  <c r="J232" i="2"/>
  <c r="J230" i="2"/>
  <c r="L230" i="2" s="1"/>
  <c r="J229" i="2"/>
  <c r="L229" i="2" s="1"/>
  <c r="L228" i="2"/>
  <c r="J228" i="2"/>
  <c r="J227" i="2"/>
  <c r="L227" i="2" s="1"/>
  <c r="L226" i="2"/>
  <c r="J226" i="2"/>
  <c r="J225" i="2"/>
  <c r="L225" i="2" s="1"/>
  <c r="L224" i="2"/>
  <c r="J224" i="2"/>
  <c r="J223" i="2"/>
  <c r="L223" i="2" s="1"/>
  <c r="J222" i="2"/>
  <c r="L222" i="2" s="1"/>
  <c r="J221" i="2"/>
  <c r="L221" i="2" s="1"/>
  <c r="L220" i="2"/>
  <c r="J220" i="2"/>
  <c r="J219" i="2"/>
  <c r="L219" i="2" s="1"/>
  <c r="L218" i="2"/>
  <c r="J218" i="2"/>
  <c r="J217" i="2"/>
  <c r="L217" i="2" s="1"/>
  <c r="L216" i="2"/>
  <c r="J216" i="2"/>
  <c r="J215" i="2"/>
  <c r="L215" i="2" s="1"/>
  <c r="J214" i="2"/>
  <c r="L214" i="2" s="1"/>
  <c r="J213" i="2"/>
  <c r="L213" i="2" s="1"/>
  <c r="L212" i="2"/>
  <c r="J212" i="2"/>
  <c r="J211" i="2"/>
  <c r="L211" i="2" s="1"/>
  <c r="L210" i="2"/>
  <c r="J210" i="2"/>
  <c r="J209" i="2"/>
  <c r="L209" i="2" s="1"/>
  <c r="L208" i="2"/>
  <c r="J208" i="2"/>
  <c r="J207" i="2"/>
  <c r="L207" i="2" s="1"/>
  <c r="J206" i="2"/>
  <c r="L206" i="2" s="1"/>
  <c r="J205" i="2"/>
  <c r="L205" i="2" s="1"/>
  <c r="L204" i="2"/>
  <c r="J204" i="2"/>
  <c r="J203" i="2"/>
  <c r="L203" i="2" s="1"/>
  <c r="L202" i="2"/>
  <c r="J202" i="2"/>
  <c r="J201" i="2"/>
  <c r="L201" i="2" s="1"/>
  <c r="L200" i="2"/>
  <c r="J200" i="2"/>
  <c r="J199" i="2"/>
  <c r="L199" i="2" s="1"/>
  <c r="J198" i="2"/>
  <c r="L198" i="2" s="1"/>
  <c r="J197" i="2"/>
  <c r="L197" i="2" s="1"/>
  <c r="L196" i="2"/>
  <c r="J196" i="2"/>
  <c r="J195" i="2"/>
  <c r="L195" i="2" s="1"/>
  <c r="L194" i="2"/>
  <c r="J194" i="2"/>
  <c r="J193" i="2"/>
  <c r="L193" i="2" s="1"/>
  <c r="L192" i="2"/>
  <c r="J192" i="2"/>
  <c r="J191" i="2"/>
  <c r="L191" i="2" s="1"/>
  <c r="J190" i="2"/>
  <c r="L190" i="2" s="1"/>
  <c r="J189" i="2"/>
  <c r="L189" i="2" s="1"/>
  <c r="L188" i="2"/>
  <c r="J188" i="2"/>
  <c r="J187" i="2"/>
  <c r="L187" i="2" s="1"/>
  <c r="L186" i="2"/>
  <c r="J186" i="2"/>
  <c r="J185" i="2"/>
  <c r="L185" i="2" s="1"/>
  <c r="L184" i="2"/>
  <c r="J184" i="2"/>
  <c r="J183" i="2"/>
  <c r="L183" i="2" s="1"/>
  <c r="J182" i="2"/>
  <c r="L182" i="2" s="1"/>
  <c r="J181" i="2"/>
  <c r="L181" i="2" s="1"/>
  <c r="L180" i="2"/>
  <c r="J180" i="2"/>
  <c r="J179" i="2"/>
  <c r="L179" i="2" s="1"/>
  <c r="L178" i="2"/>
  <c r="J178" i="2"/>
  <c r="J177" i="2"/>
  <c r="L177" i="2" s="1"/>
  <c r="L176" i="2"/>
  <c r="J176" i="2"/>
  <c r="J175" i="2"/>
  <c r="L175" i="2" s="1"/>
  <c r="J174" i="2"/>
  <c r="L174" i="2" s="1"/>
  <c r="J173" i="2"/>
  <c r="L173" i="2" s="1"/>
  <c r="L172" i="2"/>
  <c r="J172" i="2"/>
  <c r="J171" i="2"/>
  <c r="L171" i="2" s="1"/>
  <c r="L170" i="2"/>
  <c r="J170" i="2"/>
  <c r="J169" i="2"/>
  <c r="L169" i="2" s="1"/>
  <c r="L168" i="2"/>
  <c r="J168" i="2"/>
  <c r="J167" i="2"/>
  <c r="L167" i="2" s="1"/>
  <c r="J166" i="2"/>
  <c r="L166" i="2" s="1"/>
  <c r="J165" i="2"/>
  <c r="L165" i="2" s="1"/>
  <c r="L164" i="2"/>
  <c r="J164" i="2"/>
  <c r="J163" i="2"/>
  <c r="L163" i="2" s="1"/>
  <c r="L162" i="2"/>
  <c r="J162" i="2"/>
  <c r="J161" i="2"/>
  <c r="L161" i="2" s="1"/>
  <c r="L160" i="2"/>
  <c r="J160" i="2"/>
  <c r="J159" i="2"/>
  <c r="L159" i="2" s="1"/>
  <c r="J158" i="2"/>
  <c r="L158" i="2" s="1"/>
  <c r="J157" i="2"/>
  <c r="L157" i="2" s="1"/>
  <c r="L156" i="2"/>
  <c r="J156" i="2"/>
  <c r="J155" i="2"/>
  <c r="L155" i="2" s="1"/>
  <c r="L154" i="2"/>
  <c r="J154" i="2"/>
  <c r="J153" i="2"/>
  <c r="L153" i="2" s="1"/>
  <c r="L152" i="2"/>
  <c r="J152" i="2"/>
  <c r="J151" i="2"/>
  <c r="L151" i="2" s="1"/>
  <c r="J150" i="2"/>
  <c r="L150" i="2" s="1"/>
  <c r="J149" i="2"/>
  <c r="L149" i="2" s="1"/>
  <c r="L148" i="2"/>
  <c r="J148" i="2"/>
  <c r="J147" i="2"/>
  <c r="L147" i="2" s="1"/>
  <c r="L146" i="2"/>
  <c r="J146" i="2"/>
  <c r="J145" i="2"/>
  <c r="L145" i="2" s="1"/>
  <c r="L144" i="2"/>
  <c r="J144" i="2"/>
  <c r="J422" i="2"/>
  <c r="L422" i="2" s="1"/>
  <c r="M422" i="2" s="1"/>
  <c r="J142" i="2"/>
  <c r="L142" i="2" s="1"/>
  <c r="J141" i="2"/>
  <c r="L141" i="2" s="1"/>
  <c r="J140" i="2"/>
  <c r="L140" i="2" s="1"/>
  <c r="J139" i="2"/>
  <c r="L139" i="2" s="1"/>
  <c r="J138" i="2"/>
  <c r="L138" i="2" s="1"/>
  <c r="J136" i="2"/>
  <c r="L136" i="2" s="1"/>
  <c r="J135" i="2"/>
  <c r="L135" i="2" s="1"/>
  <c r="J134" i="2"/>
  <c r="L134" i="2" s="1"/>
  <c r="J133" i="2"/>
  <c r="L133" i="2" s="1"/>
  <c r="J132" i="2"/>
  <c r="L132" i="2" s="1"/>
  <c r="J131" i="2"/>
  <c r="L131" i="2" s="1"/>
  <c r="J130" i="2"/>
  <c r="L130" i="2" s="1"/>
  <c r="J129" i="2"/>
  <c r="L129" i="2" s="1"/>
  <c r="J122" i="2"/>
  <c r="J407" i="2" s="1"/>
  <c r="L407" i="2" s="1"/>
  <c r="J127" i="2"/>
  <c r="L127" i="2" s="1"/>
  <c r="J126" i="2"/>
  <c r="L126" i="2" s="1"/>
  <c r="J125" i="2"/>
  <c r="L125" i="2" s="1"/>
  <c r="J124" i="2"/>
  <c r="L124" i="2" s="1"/>
  <c r="J123" i="2"/>
  <c r="L123" i="2" s="1"/>
  <c r="J121" i="2"/>
  <c r="L121" i="2" s="1"/>
  <c r="J120" i="2"/>
  <c r="L120" i="2" s="1"/>
  <c r="J119" i="2"/>
  <c r="L119" i="2" s="1"/>
  <c r="J118" i="2"/>
  <c r="L118" i="2" s="1"/>
  <c r="J117" i="2"/>
  <c r="L117" i="2" s="1"/>
  <c r="J116" i="2"/>
  <c r="L116" i="2" s="1"/>
  <c r="J115" i="2"/>
  <c r="L115" i="2" s="1"/>
  <c r="J114" i="2"/>
  <c r="L114" i="2" s="1"/>
  <c r="J112" i="2"/>
  <c r="L112" i="2" s="1"/>
  <c r="J111" i="2"/>
  <c r="L111" i="2" s="1"/>
  <c r="L110" i="2"/>
  <c r="J110" i="2"/>
  <c r="J109" i="2"/>
  <c r="L109" i="2" s="1"/>
  <c r="L108" i="2"/>
  <c r="J108" i="2"/>
  <c r="L106" i="2"/>
  <c r="J106" i="2"/>
  <c r="J105" i="2"/>
  <c r="L105" i="2" s="1"/>
  <c r="J104" i="2"/>
  <c r="L104" i="2" s="1"/>
  <c r="J103" i="2"/>
  <c r="L103" i="2" s="1"/>
  <c r="J102" i="2"/>
  <c r="L102" i="2" s="1"/>
  <c r="L101" i="2"/>
  <c r="J101" i="2"/>
  <c r="L100" i="2"/>
  <c r="J100" i="2"/>
  <c r="J99" i="2"/>
  <c r="L99" i="2" s="1"/>
  <c r="L98" i="2"/>
  <c r="J98" i="2"/>
  <c r="J97" i="2"/>
  <c r="L97" i="2" s="1"/>
  <c r="J96" i="2"/>
  <c r="L96" i="2" s="1"/>
  <c r="L95" i="2"/>
  <c r="J95" i="2"/>
  <c r="L94" i="2"/>
  <c r="J94" i="2"/>
  <c r="J93" i="2"/>
  <c r="L93" i="2" s="1"/>
  <c r="L92" i="2"/>
  <c r="J92" i="2"/>
  <c r="J91" i="2"/>
  <c r="L91" i="2" s="1"/>
  <c r="J90" i="2"/>
  <c r="L90" i="2" s="1"/>
  <c r="L89" i="2"/>
  <c r="J89" i="2"/>
  <c r="L88" i="2"/>
  <c r="J88" i="2"/>
  <c r="J87" i="2"/>
  <c r="L87" i="2" s="1"/>
  <c r="L86" i="2"/>
  <c r="J86" i="2"/>
  <c r="J84" i="2"/>
  <c r="L84" i="2" s="1"/>
  <c r="L83" i="2"/>
  <c r="J83" i="2"/>
  <c r="J82" i="2"/>
  <c r="L82" i="2" s="1"/>
  <c r="L81" i="2"/>
  <c r="J81" i="2"/>
  <c r="J80" i="2"/>
  <c r="L80" i="2" s="1"/>
  <c r="L78" i="2"/>
  <c r="J78" i="2"/>
  <c r="J77" i="2"/>
  <c r="L77" i="2" s="1"/>
  <c r="L76" i="2"/>
  <c r="J76" i="2"/>
  <c r="J430" i="2"/>
  <c r="L74" i="2"/>
  <c r="M74" i="2" s="1"/>
  <c r="J73" i="2"/>
  <c r="L73" i="2" s="1"/>
  <c r="J72" i="2"/>
  <c r="L72" i="2" s="1"/>
  <c r="J70" i="2"/>
  <c r="L70" i="2" s="1"/>
  <c r="L69" i="2"/>
  <c r="J69" i="2"/>
  <c r="J68" i="2"/>
  <c r="L68" i="2" s="1"/>
  <c r="L67" i="2"/>
  <c r="M67" i="2" s="1"/>
  <c r="L66" i="2"/>
  <c r="M66" i="2" s="1"/>
  <c r="L65" i="2"/>
  <c r="M65" i="2" s="1"/>
  <c r="J64" i="2"/>
  <c r="L64" i="2" s="1"/>
  <c r="J63" i="2"/>
  <c r="L63" i="2" s="1"/>
  <c r="J62" i="2"/>
  <c r="L62" i="2" s="1"/>
  <c r="J61" i="2"/>
  <c r="L61" i="2" s="1"/>
  <c r="J409" i="2"/>
  <c r="L59" i="2"/>
  <c r="M59" i="2" s="1"/>
  <c r="J58" i="2"/>
  <c r="L58" i="2" s="1"/>
  <c r="J57" i="2"/>
  <c r="L57" i="2" s="1"/>
  <c r="J56" i="2"/>
  <c r="L56" i="2" s="1"/>
  <c r="L55" i="2"/>
  <c r="M55" i="2" s="1"/>
  <c r="J52" i="2"/>
  <c r="L52" i="2" s="1"/>
  <c r="L50" i="2"/>
  <c r="J50" i="2"/>
  <c r="L49" i="2"/>
  <c r="J49" i="2"/>
  <c r="J48" i="2"/>
  <c r="L48" i="2" s="1"/>
  <c r="L47" i="2"/>
  <c r="J47" i="2"/>
  <c r="J46" i="2"/>
  <c r="L46" i="2" s="1"/>
  <c r="J45" i="2"/>
  <c r="L45" i="2" s="1"/>
  <c r="L44" i="2"/>
  <c r="J44" i="2"/>
  <c r="L43" i="2"/>
  <c r="J43" i="2"/>
  <c r="J41" i="2"/>
  <c r="L41" i="2" s="1"/>
  <c r="L40" i="2"/>
  <c r="J40" i="2"/>
  <c r="J39" i="2"/>
  <c r="L39" i="2" s="1"/>
  <c r="J38" i="2"/>
  <c r="L38" i="2" s="1"/>
  <c r="J37" i="2"/>
  <c r="L37" i="2" s="1"/>
  <c r="J35" i="2"/>
  <c r="L35" i="2" s="1"/>
  <c r="J34" i="2"/>
  <c r="L34" i="2" s="1"/>
  <c r="L33" i="2"/>
  <c r="J33" i="2"/>
  <c r="J32" i="2"/>
  <c r="L32" i="2" s="1"/>
  <c r="J31" i="2"/>
  <c r="L31" i="2" s="1"/>
  <c r="J30" i="2"/>
  <c r="L30" i="2" s="1"/>
  <c r="J29" i="2"/>
  <c r="L29" i="2" s="1"/>
  <c r="J28" i="2"/>
  <c r="L28" i="2" s="1"/>
  <c r="J26" i="2"/>
  <c r="L26" i="2" s="1"/>
  <c r="J25" i="2"/>
  <c r="L25" i="2" s="1"/>
  <c r="J24" i="2"/>
  <c r="L24" i="2" s="1"/>
  <c r="L23" i="2"/>
  <c r="J23" i="2"/>
  <c r="J22" i="2"/>
  <c r="L22" i="2" s="1"/>
  <c r="L409" i="2" l="1"/>
  <c r="M409" i="2" s="1"/>
  <c r="J137" i="2"/>
  <c r="L137" i="2" s="1"/>
  <c r="L272" i="2"/>
  <c r="L434" i="2"/>
  <c r="L450" i="2"/>
  <c r="L246" i="2"/>
  <c r="L263" i="2"/>
  <c r="L429" i="2"/>
  <c r="L456" i="2"/>
  <c r="L457" i="2"/>
  <c r="L236" i="2"/>
  <c r="L418" i="2"/>
  <c r="L425" i="2"/>
  <c r="L441" i="2"/>
  <c r="L430" i="2"/>
  <c r="L276" i="2"/>
  <c r="J408" i="2"/>
  <c r="L414" i="2"/>
  <c r="L437" i="2"/>
  <c r="L448" i="2"/>
  <c r="L453" i="2"/>
  <c r="L266" i="2"/>
  <c r="L438" i="2"/>
  <c r="L454" i="2"/>
  <c r="J287" i="2"/>
  <c r="J285" i="2"/>
  <c r="L404" i="2"/>
  <c r="M404" i="2" s="1"/>
  <c r="L288" i="2"/>
  <c r="J400" i="2"/>
  <c r="J397" i="2" s="1"/>
  <c r="J54" i="2"/>
  <c r="J53" i="2" s="1"/>
  <c r="J51" i="2" s="1"/>
  <c r="J42" i="2" s="1"/>
  <c r="L75" i="2"/>
  <c r="L128" i="2"/>
  <c r="K397" i="2"/>
  <c r="L397" i="2" s="1"/>
  <c r="M397" i="2" s="1"/>
  <c r="L400" i="2"/>
  <c r="M400" i="2" s="1"/>
  <c r="L424" i="2"/>
  <c r="L451" i="2"/>
  <c r="K377" i="2"/>
  <c r="L60" i="2"/>
  <c r="M60" i="2" s="1"/>
  <c r="J113" i="2"/>
  <c r="L235" i="2"/>
  <c r="L242" i="2"/>
  <c r="L251" i="2"/>
  <c r="L267" i="2"/>
  <c r="J421" i="2"/>
  <c r="L428" i="2"/>
  <c r="L440" i="2"/>
  <c r="J412" i="2"/>
  <c r="L412" i="2" s="1"/>
  <c r="M412" i="2" s="1"/>
  <c r="L122" i="2"/>
  <c r="L239" i="2"/>
  <c r="L254" i="2"/>
  <c r="L271" i="2"/>
  <c r="L408" i="2"/>
  <c r="M408" i="2" s="1"/>
  <c r="L435" i="2"/>
  <c r="L444" i="2"/>
  <c r="L261" i="2"/>
  <c r="L278" i="2"/>
  <c r="L417" i="2"/>
  <c r="L431" i="2"/>
  <c r="L447" i="2"/>
  <c r="L274" i="2"/>
  <c r="L413" i="2"/>
  <c r="L427" i="2"/>
  <c r="L443" i="2"/>
  <c r="L459" i="2"/>
  <c r="L54" i="2" l="1"/>
  <c r="M54" i="2" s="1"/>
  <c r="K383" i="2"/>
  <c r="L421" i="2"/>
  <c r="M421" i="2" s="1"/>
  <c r="J420" i="2"/>
  <c r="L420" i="2" s="1"/>
  <c r="M420" i="2" s="1"/>
  <c r="L287" i="2"/>
  <c r="L53" i="2"/>
  <c r="M53" i="2" s="1"/>
  <c r="J107" i="2"/>
  <c r="J85" i="2"/>
  <c r="L113" i="2"/>
  <c r="L42" i="2"/>
  <c r="M42" i="2" s="1"/>
  <c r="J36" i="2"/>
  <c r="L71" i="2"/>
  <c r="M71" i="2" s="1"/>
  <c r="J383" i="2" l="1"/>
  <c r="J377" i="2" s="1"/>
  <c r="M377" i="2" s="1"/>
  <c r="L85" i="2"/>
  <c r="J79" i="2"/>
  <c r="L286" i="2"/>
  <c r="L285" i="2"/>
  <c r="J27" i="2"/>
  <c r="L51" i="2"/>
  <c r="M51" i="2" s="1"/>
  <c r="L383" i="2" l="1"/>
  <c r="M383" i="2" s="1"/>
  <c r="L377" i="2"/>
  <c r="L36" i="2"/>
  <c r="M36" i="2" s="1"/>
  <c r="K79" i="2"/>
  <c r="L27" i="2"/>
  <c r="M27" i="2" s="1"/>
  <c r="J21" i="2"/>
  <c r="L21" i="2" s="1"/>
  <c r="M21" i="2" s="1"/>
  <c r="L79" i="2" l="1"/>
  <c r="M79" i="2" s="1"/>
  <c r="K107" i="2"/>
  <c r="L107" i="2" l="1"/>
  <c r="M107" i="2" s="1"/>
  <c r="K143" i="2"/>
  <c r="L143" i="2" l="1"/>
</calcChain>
</file>

<file path=xl/sharedStrings.xml><?xml version="1.0" encoding="utf-8"?>
<sst xmlns="http://schemas.openxmlformats.org/spreadsheetml/2006/main" count="2099" uniqueCount="717">
  <si>
    <t>Приложение № 20</t>
  </si>
  <si>
    <t>к приказу Минэнерго России
от 25 апреля 2018 г. № 320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</si>
  <si>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</si>
  <si>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</si>
  <si>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>ООО "Краснодар Водоканал"</t>
  </si>
  <si>
    <t>полное наименование субъекта электроэнергетики</t>
  </si>
  <si>
    <t xml:space="preserve">Субъект Российской Федерации: </t>
  </si>
  <si>
    <t>Краснодарский край</t>
  </si>
  <si>
    <t xml:space="preserve">Год раскрытия (предоставления) информации: </t>
  </si>
  <si>
    <t>2022</t>
  </si>
  <si>
    <t xml:space="preserve"> год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</si>
  <si>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 коммунального хозяйства Краснодарского края №413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№418 от 16.09.2021 г.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</si>
  <si>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</si>
  <si>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</si>
  <si>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</si>
  <si>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</si>
  <si>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</si>
  <si>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</si>
  <si>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</si>
  <si>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План</t>
  </si>
  <si>
    <t>Факт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</si>
  <si>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</si>
  <si>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</si>
  <si>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</si>
  <si>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</si>
  <si>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</si>
  <si>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</si>
  <si>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нд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</si>
  <si>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</si>
  <si>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</si>
  <si>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</si>
  <si>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</si>
  <si>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</si>
  <si>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</si>
  <si>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</si>
  <si>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</si>
  <si>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</si>
  <si>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</si>
  <si>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</si>
  <si>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</si>
  <si>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</si>
  <si>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</si>
  <si>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</si>
  <si>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</si>
  <si>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</si>
  <si>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</si>
  <si>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</si>
  <si>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</si>
  <si>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</si>
  <si>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</si>
  <si>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</si>
  <si>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</si>
  <si>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</si>
  <si>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</si>
  <si>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</si>
  <si>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</si>
  <si>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</si>
  <si>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</si>
  <si>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</si>
  <si>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</si>
  <si>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</si>
  <si>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</si>
  <si>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</si>
  <si>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</si>
  <si>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</si>
  <si>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</si>
  <si>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</si>
  <si>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</si>
  <si>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</si>
  <si>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</si>
  <si>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</si>
  <si>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</si>
  <si>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</si>
  <si>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</si>
  <si>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</si>
  <si>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</si>
  <si>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</si>
  <si>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</si>
  <si>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</si>
  <si>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</si>
  <si>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</si>
  <si>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</si>
  <si>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</si>
  <si>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</si>
  <si>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</si>
  <si>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</si>
  <si>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</si>
  <si>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</si>
  <si>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</si>
  <si>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</si>
  <si>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</si>
  <si>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</si>
  <si>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</si>
  <si>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</si>
  <si>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</si>
  <si>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</si>
  <si>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</si>
  <si>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</si>
  <si>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</si>
  <si>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</si>
  <si>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</si>
  <si>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</si>
  <si>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</si>
  <si>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</si>
  <si>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</si>
  <si>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</si>
  <si>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</si>
  <si>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</si>
  <si>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</si>
  <si>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</si>
  <si>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</si>
  <si>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</si>
  <si>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</si>
  <si>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</si>
  <si>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</si>
  <si>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</si>
  <si>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</si>
  <si>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</si>
  <si>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</si>
  <si>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</si>
  <si>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</si>
  <si>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</si>
  <si>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</si>
  <si>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</si>
  <si>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</si>
  <si>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</si>
  <si>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</si>
  <si>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</si>
  <si>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</si>
  <si>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</si>
  <si>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</si>
  <si>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</si>
  <si>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</si>
  <si>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</si>
  <si>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</si>
  <si>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</si>
  <si>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</si>
  <si>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</si>
  <si>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</si>
  <si>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</si>
  <si>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</si>
  <si>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</si>
  <si>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</si>
  <si>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</si>
  <si>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</si>
  <si>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</si>
  <si>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</si>
  <si>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</si>
  <si>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</si>
  <si>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</si>
  <si>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</si>
  <si>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</si>
  <si>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</si>
  <si>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</si>
  <si>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</si>
  <si>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</si>
  <si>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</si>
  <si>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</si>
  <si>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</si>
  <si>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</si>
  <si>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</si>
  <si>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</si>
  <si>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</si>
  <si>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</si>
  <si>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</si>
  <si>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</si>
  <si>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</si>
  <si>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</si>
  <si>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</si>
  <si>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</si>
  <si>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</si>
  <si>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</si>
  <si>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</si>
  <si>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</si>
  <si>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</si>
  <si>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</si>
  <si>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</si>
  <si>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</si>
  <si>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</si>
  <si>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</si>
  <si>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</si>
  <si>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</si>
  <si>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</si>
  <si>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</si>
  <si>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</si>
  <si>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</si>
  <si>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</si>
  <si>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</si>
  <si>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</si>
  <si>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</si>
  <si>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</si>
  <si>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</si>
  <si>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</si>
  <si>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</si>
  <si>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</si>
  <si>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</si>
  <si>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</si>
  <si>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</si>
  <si>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</si>
  <si>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</si>
  <si>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</si>
  <si>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</si>
  <si>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</si>
  <si>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</si>
  <si>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</si>
  <si>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</si>
  <si>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</si>
  <si>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</si>
  <si>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</si>
  <si>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</si>
  <si>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</si>
  <si>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</si>
  <si>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</si>
  <si>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</si>
  <si>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</si>
  <si>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</si>
  <si>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</si>
  <si>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</si>
  <si>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</si>
  <si>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</si>
  <si>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</si>
  <si>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</si>
  <si>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</si>
  <si>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</si>
  <si>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</si>
  <si>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</si>
  <si>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</si>
  <si>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</si>
  <si>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</si>
  <si>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</si>
  <si>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</si>
  <si>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</si>
  <si>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</si>
  <si>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</si>
  <si>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</si>
  <si>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</si>
  <si>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</si>
  <si>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</si>
  <si>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</si>
  <si>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</si>
  <si>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</si>
  <si>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</si>
  <si>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</si>
  <si>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</si>
  <si>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</si>
  <si>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</si>
  <si>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</si>
  <si>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</si>
  <si>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</si>
  <si>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</si>
  <si>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</si>
  <si>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</si>
  <si>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</si>
  <si>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</si>
  <si>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</si>
  <si>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</si>
  <si>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</si>
  <si>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</si>
  <si>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</si>
  <si>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</si>
  <si>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</si>
  <si>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</si>
  <si>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</si>
  <si>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</si>
  <si>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</si>
  <si>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</si>
  <si>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</si>
  <si>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</si>
  <si>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</si>
  <si>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</si>
  <si>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</si>
  <si>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</si>
  <si>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</si>
  <si>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</si>
  <si>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</si>
  <si>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</si>
  <si>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</si>
  <si>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</si>
  <si>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</si>
  <si>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</si>
  <si>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</si>
  <si>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</si>
  <si>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</si>
  <si>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</si>
  <si>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</si>
  <si>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</si>
  <si>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</si>
  <si>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</si>
  <si>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</si>
  <si>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</si>
  <si>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</si>
  <si>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</si>
  <si>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</si>
  <si>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</si>
  <si>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</si>
  <si>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</si>
  <si>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</si>
  <si>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</si>
  <si>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</si>
  <si>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</si>
  <si>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</si>
  <si>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</si>
  <si>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</si>
  <si>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</si>
  <si>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</si>
  <si>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</si>
  <si>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</si>
  <si>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</si>
  <si>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</si>
  <si>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</si>
  <si>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</si>
  <si>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</si>
  <si>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</si>
  <si>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</si>
  <si>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</si>
  <si>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</si>
  <si>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</si>
  <si>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</si>
  <si>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</si>
  <si>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</si>
  <si>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</si>
  <si>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</si>
  <si>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</si>
  <si>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</si>
  <si>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</si>
  <si>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</si>
  <si>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</si>
  <si>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</si>
  <si>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</si>
  <si>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</si>
  <si>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</si>
  <si>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</si>
  <si>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</si>
  <si>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</si>
  <si>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</si>
  <si>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</si>
  <si>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</si>
  <si>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</si>
  <si>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</si>
  <si>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</si>
  <si>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</si>
  <si>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</si>
  <si>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</si>
  <si>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</si>
  <si>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</si>
  <si>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</si>
  <si>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</si>
  <si>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</si>
  <si>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</si>
  <si>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</si>
  <si>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</si>
  <si>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</si>
  <si>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</si>
  <si>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</si>
  <si>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</si>
  <si>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</si>
  <si>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</si>
  <si>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</si>
  <si>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</si>
  <si>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</si>
  <si>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</si>
  <si>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</si>
  <si>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</si>
  <si>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</si>
  <si>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</si>
  <si>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</si>
  <si>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</si>
  <si>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</si>
  <si>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</si>
  <si>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</si>
  <si>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</si>
  <si>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</si>
  <si>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</si>
  <si>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</si>
  <si>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</si>
  <si>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</si>
  <si>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</si>
  <si>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</si>
  <si>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</si>
  <si>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</si>
  <si>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</si>
  <si>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</si>
  <si>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</si>
  <si>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</si>
  <si>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</si>
  <si>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</si>
  <si>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</si>
  <si>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</si>
  <si>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</si>
  <si>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</si>
  <si>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</si>
  <si>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</si>
  <si>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</si>
  <si>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</si>
  <si>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</si>
  <si>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</si>
  <si>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</si>
  <si>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</si>
  <si>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</si>
  <si>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</si>
  <si>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</si>
  <si>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</si>
  <si>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</si>
  <si>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</si>
  <si>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</si>
  <si>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</si>
  <si>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</si>
  <si>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</si>
  <si>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</si>
  <si>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</si>
  <si>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</si>
  <si>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</si>
  <si>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</si>
  <si>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</si>
  <si>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</si>
  <si>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</si>
  <si>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</si>
  <si>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</si>
  <si>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</si>
  <si>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</si>
  <si>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</si>
  <si>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</si>
  <si>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</si>
  <si>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</si>
  <si>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</si>
  <si>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</si>
  <si>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</si>
  <si>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</si>
  <si>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</si>
  <si>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</si>
  <si>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</si>
  <si>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</si>
  <si>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</si>
  <si>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</si>
  <si>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</si>
  <si>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</si>
  <si>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</si>
  <si>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</si>
  <si>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</si>
  <si>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</si>
  <si>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</si>
  <si>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</si>
  <si>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</si>
  <si>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</si>
  <si>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</si>
  <si>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</si>
  <si>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</si>
  <si>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</si>
  <si>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</si>
  <si>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</si>
  <si>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</si>
  <si>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</si>
  <si>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</si>
  <si>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</si>
  <si>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</si>
  <si>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</si>
  <si>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</si>
  <si>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</si>
  <si>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</si>
  <si>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</si>
  <si>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</si>
  <si>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</si>
  <si>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</si>
  <si>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</si>
  <si>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</si>
  <si>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</si>
  <si>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</si>
  <si>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</si>
  <si>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</si>
  <si>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</si>
  <si>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</si>
  <si>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</si>
  <si>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</si>
  <si>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</si>
  <si>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</si>
  <si>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</si>
  <si>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</si>
  <si>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</si>
  <si>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</si>
  <si>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</si>
  <si>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</si>
  <si>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</si>
  <si>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</si>
  <si>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</si>
  <si>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</si>
  <si>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</si>
  <si>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</si>
  <si>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</si>
  <si>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</si>
  <si>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</si>
  <si>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</si>
  <si>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</si>
  <si>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</si>
  <si>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</si>
  <si>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</si>
  <si>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</si>
  <si>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</si>
  <si>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</si>
  <si>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</si>
  <si>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</si>
  <si>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</si>
  <si>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</si>
  <si>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</si>
  <si>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</si>
  <si>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</si>
  <si>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</si>
  <si>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</si>
  <si>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</si>
  <si>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</si>
  <si>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</si>
  <si>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</si>
  <si>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</si>
  <si>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</si>
  <si>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</si>
  <si>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</si>
  <si>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</si>
  <si>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</si>
  <si>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</si>
  <si>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</si>
  <si>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</si>
  <si>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</si>
  <si>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</si>
  <si>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</si>
  <si>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</si>
  <si>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</si>
  <si>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</si>
  <si>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</si>
  <si>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</si>
  <si>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</si>
  <si>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</si>
  <si>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</si>
  <si>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</si>
  <si>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</si>
  <si>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</si>
  <si>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</si>
  <si>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</si>
  <si>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</si>
  <si>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</si>
  <si>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</si>
  <si>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</si>
  <si>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</si>
  <si>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</si>
  <si>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</si>
  <si>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</si>
  <si>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</si>
  <si>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</si>
  <si>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</si>
  <si>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</si>
  <si>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</si>
  <si>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</si>
  <si>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</si>
  <si>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</si>
  <si>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</si>
  <si>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</si>
  <si>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</si>
  <si>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</si>
  <si>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</si>
  <si>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</si>
  <si>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</si>
  <si>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</si>
  <si>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</si>
  <si>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</si>
  <si>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</si>
  <si>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</si>
  <si>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</si>
  <si>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</si>
  <si>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</si>
  <si>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</si>
  <si>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</si>
  <si>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</si>
  <si>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</si>
  <si>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</si>
  <si>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</si>
  <si>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</si>
  <si>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</si>
  <si>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</si>
  <si>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</si>
  <si>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</si>
  <si>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</si>
  <si>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</si>
  <si>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</si>
  <si>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</si>
  <si>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</si>
  <si>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</si>
  <si>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</si>
  <si>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</si>
  <si>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</si>
  <si>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</si>
  <si>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</si>
  <si>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</si>
  <si>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</si>
  <si>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</si>
  <si>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</si>
  <si>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</si>
  <si>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</si>
  <si>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</si>
  <si>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</si>
  <si>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</si>
  <si>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</si>
  <si>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</si>
  <si>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</si>
  <si>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</si>
  <si>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</si>
  <si>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</si>
  <si>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</si>
  <si>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</si>
  <si>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</si>
  <si>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</si>
  <si>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</si>
  <si>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</si>
  <si>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</si>
  <si>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</si>
  <si>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</si>
  <si>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</si>
  <si>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</si>
  <si>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</si>
  <si>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</si>
  <si>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</si>
  <si>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</si>
  <si>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</si>
  <si>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</si>
  <si>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</si>
  <si>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</si>
  <si>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</si>
  <si>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</si>
  <si>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</si>
  <si>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</si>
  <si>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</si>
  <si>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</si>
  <si>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</si>
  <si>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</si>
  <si>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</si>
  <si>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</si>
  <si>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</si>
  <si>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</si>
  <si>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</si>
  <si>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</si>
  <si>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из паспорта + НДС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</si>
  <si>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</si>
  <si>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</si>
  <si>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</si>
  <si>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</si>
  <si>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</si>
  <si>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</si>
  <si>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</si>
  <si>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</si>
  <si>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</si>
  <si>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</si>
  <si>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</si>
  <si>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</si>
  <si>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</si>
  <si>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</si>
  <si>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</si>
  <si>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</si>
  <si>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</si>
  <si>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</si>
  <si>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</si>
  <si>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</si>
  <si>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</si>
  <si>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</si>
  <si>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</si>
  <si>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</si>
  <si>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</si>
  <si>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</si>
  <si>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</si>
  <si>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</si>
  <si>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</si>
  <si>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</si>
  <si>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</si>
  <si>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</si>
  <si>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</si>
  <si>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</si>
  <si>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</si>
  <si>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</si>
  <si>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</si>
  <si>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</si>
  <si>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</si>
  <si>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</si>
  <si>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</si>
  <si>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</si>
  <si>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</si>
  <si>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</si>
  <si>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</si>
  <si>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</si>
  <si>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</si>
  <si>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</si>
  <si>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</si>
  <si>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</si>
  <si>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</si>
  <si>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</si>
  <si>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</si>
  <si>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</si>
  <si>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</si>
  <si>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</si>
  <si>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</si>
  <si>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</si>
  <si>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***** Указывается суммарно стоимость оказанных субъекту электроэнергетики услуг.</t>
  </si>
  <si>
    <t>******</t>
  </si>
  <si>
    <t>Плановое значение объема отпуска электрической энергии из сети (полезный отпуск) указан с учетом собственного потребления</t>
  </si>
  <si>
    <t>2022 год</t>
  </si>
  <si>
    <t>Отчетный год 2022</t>
  </si>
  <si>
    <t>выполнение запланировано на 4 кв. 2022 г.</t>
  </si>
  <si>
    <t>прил 3 (графа план РЭК на 22 на сторонних)- сумма стр. 2.1+стр.2.2</t>
  </si>
  <si>
    <t>прил 3 (графа план РЭК на 22 на сторонних)- стр. 2.3</t>
  </si>
  <si>
    <t>прил 3 (графа план РЭК на 22 на сторонних)- сумма стр. 3+ стр. 5.6</t>
  </si>
  <si>
    <t>прил 3 (графа план РЭК на 22 на сторонних)- сумма стр. 5.10</t>
  </si>
  <si>
    <t>прил 3 (графа план РЭК на 22 на сторонних)- сумма стр. 4</t>
  </si>
  <si>
    <t>прил 3 (графа план РЭК на 22 на сторонних)- сумма стр. 5.11</t>
  </si>
  <si>
    <t>прил 3 (графа план РЭК на 22 на сторонних)- сумма стр. 5.8</t>
  </si>
  <si>
    <t>прил 4 (графа период регулирования 2022) - произведение стр.10* стр.14</t>
  </si>
  <si>
    <t>сырь и мат</t>
  </si>
  <si>
    <t>УПХ</t>
  </si>
  <si>
    <t>сумма (ФОТ+отчисл)</t>
  </si>
  <si>
    <t>аморт</t>
  </si>
  <si>
    <t>Общехоз</t>
  </si>
  <si>
    <t xml:space="preserve"> = сумма (из приб+ выполнение инвестки)</t>
  </si>
  <si>
    <t xml:space="preserve"> = (из приб+финансиров инв) *0,2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</si>
</sst>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"/>
  </numFmts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2" fillId="0" borderId="0" xfId="1" applyFont="1" applyAlignment="1">
      <alignment horizontal="left"/>
    </xf>
    <xf numFmtId="2" fontId="2" fillId="0" borderId="0" xfId="1" applyNumberFormat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right" vertical="top" wrapText="1"/>
    </xf>
    <xf numFmtId="0" fontId="3" fillId="0" borderId="0" xfId="1" applyFont="1" applyAlignment="1">
      <alignment horizontal="left"/>
    </xf>
    <xf numFmtId="2" fontId="3" fillId="0" borderId="0" xfId="1" applyNumberFormat="1" applyFont="1" applyAlignment="1">
      <alignment horizontal="left"/>
    </xf>
    <xf numFmtId="0" fontId="4" fillId="0" borderId="0" xfId="1" applyFont="1" applyAlignment="1">
      <alignment horizontal="left"/>
    </xf>
    <xf numFmtId="2" fontId="4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2" fontId="5" fillId="0" borderId="0" xfId="1" applyNumberFormat="1" applyFont="1" applyAlignment="1">
      <alignment horizontal="left"/>
    </xf>
    <xf numFmtId="0" fontId="4" fillId="0" borderId="0" xfId="1" applyFont="1" applyAlignment="1">
      <alignment horizontal="right"/>
    </xf>
    <xf numFmtId="49" fontId="4" fillId="0" borderId="1" xfId="1" applyNumberFormat="1" applyFont="1" applyBorder="1" applyAlignment="1">
      <alignment horizontal="center"/>
    </xf>
    <xf numFmtId="0" fontId="5" fillId="0" borderId="0" xfId="1" applyFont="1" applyAlignment="1">
      <alignment horizontal="left" indent="1"/>
    </xf>
    <xf numFmtId="164" fontId="2" fillId="0" borderId="0" xfId="1" applyNumberFormat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3" xfId="1" applyFont="1" applyFill="1" applyBorder="1" applyAlignment="1">
      <alignment horizontal="center" vertical="center"/>
    </xf>
    <xf numFmtId="2" fontId="2" fillId="0" borderId="3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top"/>
    </xf>
    <xf numFmtId="1" fontId="6" fillId="0" borderId="3" xfId="1" applyNumberFormat="1" applyFont="1" applyFill="1" applyBorder="1" applyAlignment="1">
      <alignment horizontal="center" vertical="top"/>
    </xf>
    <xf numFmtId="0" fontId="5" fillId="0" borderId="3" xfId="1" applyFont="1" applyFill="1" applyBorder="1" applyAlignment="1">
      <alignment horizontal="center" vertical="center"/>
    </xf>
    <xf numFmtId="2" fontId="5" fillId="0" borderId="3" xfId="1" applyNumberFormat="1" applyFont="1" applyFill="1" applyBorder="1" applyAlignment="1">
      <alignment horizontal="center" vertical="center"/>
    </xf>
    <xf numFmtId="10" fontId="5" fillId="0" borderId="3" xfId="1" applyNumberFormat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/>
    </xf>
    <xf numFmtId="0" fontId="3" fillId="0" borderId="0" xfId="1" applyFont="1" applyFill="1" applyAlignment="1">
      <alignment horizontal="left"/>
    </xf>
    <xf numFmtId="2" fontId="3" fillId="0" borderId="0" xfId="1" applyNumberFormat="1" applyFont="1" applyFill="1" applyAlignment="1">
      <alignment horizontal="left"/>
    </xf>
    <xf numFmtId="0" fontId="5" fillId="0" borderId="0" xfId="1" applyFont="1" applyFill="1" applyAlignment="1">
      <alignment horizontal="left"/>
    </xf>
    <xf numFmtId="2" fontId="5" fillId="0" borderId="0" xfId="1" applyNumberFormat="1" applyFont="1" applyFill="1" applyAlignment="1">
      <alignment horizontal="left"/>
    </xf>
    <xf numFmtId="0" fontId="5" fillId="0" borderId="0" xfId="1" applyFont="1" applyFill="1"/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top"/>
    </xf>
    <xf numFmtId="0" fontId="2" fillId="0" borderId="0" xfId="1" applyFont="1" applyAlignment="1">
      <alignment horizontal="left" wrapText="1"/>
    </xf>
    <xf numFmtId="0" fontId="3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  <xf numFmtId="0" fontId="5" fillId="0" borderId="0" xfId="1" applyFont="1" applyAlignment="1">
      <alignment horizontal="left" wrapText="1"/>
    </xf>
    <xf numFmtId="0" fontId="8" fillId="0" borderId="0" xfId="1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wrapText="1"/>
    </xf>
    <xf numFmtId="0" fontId="5" fillId="0" borderId="2" xfId="1" applyFont="1" applyBorder="1" applyAlignment="1">
      <alignment horizontal="center" vertical="top"/>
    </xf>
    <xf numFmtId="0" fontId="4" fillId="0" borderId="0" xfId="1" applyFont="1" applyAlignment="1">
      <alignment horizontal="center" wrapText="1"/>
    </xf>
    <xf numFmtId="0" fontId="6" fillId="0" borderId="3" xfId="1" applyFont="1" applyFill="1" applyBorder="1" applyAlignment="1">
      <alignment horizontal="center" vertical="top"/>
    </xf>
    <xf numFmtId="0" fontId="3" fillId="0" borderId="3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left" vertical="center"/>
    </xf>
    <xf numFmtId="0" fontId="2" fillId="0" borderId="3" xfId="1" applyFont="1" applyFill="1" applyBorder="1" applyAlignment="1">
      <alignment horizontal="left" vertical="center" indent="1"/>
    </xf>
    <xf numFmtId="0" fontId="2" fillId="0" borderId="3" xfId="1" applyFont="1" applyFill="1" applyBorder="1" applyAlignment="1">
      <alignment horizontal="left" vertical="center" wrapText="1" indent="1"/>
    </xf>
    <xf numFmtId="0" fontId="4" fillId="0" borderId="0" xfId="1" applyFont="1" applyAlignment="1">
      <alignment horizontal="center"/>
    </xf>
    <xf numFmtId="0" fontId="2" fillId="0" borderId="3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left" vertical="center" indent="2"/>
    </xf>
    <xf numFmtId="0" fontId="2" fillId="0" borderId="3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 indent="2"/>
    </xf>
    <xf numFmtId="0" fontId="2" fillId="0" borderId="3" xfId="1" applyFont="1" applyFill="1" applyBorder="1" applyAlignment="1">
      <alignment horizontal="left" vertical="center" indent="4"/>
    </xf>
    <xf numFmtId="0" fontId="2" fillId="0" borderId="3" xfId="1" applyFont="1" applyFill="1" applyBorder="1" applyAlignment="1">
      <alignment horizontal="left" vertical="center" indent="3"/>
    </xf>
    <xf numFmtId="0" fontId="8" fillId="0" borderId="3" xfId="1" applyFont="1" applyFill="1" applyBorder="1" applyAlignment="1">
      <alignment horizontal="left" vertical="center" indent="1"/>
    </xf>
    <xf numFmtId="0" fontId="2" fillId="0" borderId="3" xfId="1" applyFont="1" applyFill="1" applyBorder="1" applyAlignment="1">
      <alignment horizontal="left" vertical="center" wrapText="1" indent="3"/>
    </xf>
    <xf numFmtId="0" fontId="3" fillId="0" borderId="3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 indent="4"/>
    </xf>
    <xf numFmtId="0" fontId="5" fillId="0" borderId="3" xfId="1" applyFont="1" applyFill="1" applyBorder="1" applyAlignment="1">
      <alignment horizontal="left" vertical="center"/>
    </xf>
    <xf numFmtId="0" fontId="2" fillId="0" borderId="3" xfId="1" applyFont="1" applyFill="1" applyBorder="1" applyAlignment="1">
      <alignment horizontal="left" vertical="center" indent="5"/>
    </xf>
  </cellXfs>
  <cellStyles count="2">
    <cellStyle name="Обычный" xfId="0" builtinId="0"/>
    <cellStyle name="Обычный 2" xfId="1" xr:uid="{E2938FB5-5D63-4886-AC3F-3FEADE38E5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/&#1058;&#1040;&#1056;&#1048;&#1060;&#1067;/&#1050;&#1088;&#1072;&#1089;&#1085;&#1086;&#1076;&#1072;&#1088;%20&#1042;&#1086;&#1076;&#1086;&#1082;&#1072;&#1085;&#1072;&#1083;/&#1048;&#1085;&#1074;&#1077;&#1089;&#1090;&#1080;&#1094;&#1080;&#1086;&#1085;&#1085;&#1072;&#1103;%20&#1087;&#1088;&#1086;&#1075;&#1088;&#1072;&#1084;&#1084;&#1072;%202018-2024/&#1054;&#1090;&#1095;&#1077;&#1090;%20&#1087;&#1086;%20&#1048;&#1055;/2020/2%20&#1082;&#1074;&#1072;&#1088;&#1090;&#1072;&#1083;/&#1076;&#1072;&#1085;&#1085;&#1099;&#1077;%20&#1076;&#1083;&#1103;%20&#1102;&#1075;&#1101;&#1085;&#1077;&#1088;&#1075;&#1086;&#1080;&#1085;&#1078;&#1080;&#1085;&#1080;&#1088;&#1080;&#1085;&#1075;%206%20&#1084;&#1077;&#1089;.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ileoshko/Desktop/&#1060;&#1086;&#1088;&#1084;&#1099;%20&#1060;&#1057;&#1058;_&#1088;&#1072;&#1089;&#1095;&#1077;&#1090;%20&#1090;&#1072;&#1088;&#1080;&#1092;&#1072;%20&#1042;&#1086;&#1076;&#1086;&#1082;&#1072;&#1085;&#1072;&#1083;_&#1069;&#1069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ФР"/>
      <sheetName val="Прочие"/>
      <sheetName val="Тариф.смета табл.1-4"/>
      <sheetName val="анализ сч.90.02"/>
      <sheetName val="анализ сч.90.08"/>
      <sheetName val="анализ сч.91"/>
      <sheetName val="ФП"/>
    </sheetNames>
    <sheetDataSet>
      <sheetData sheetId="0"/>
      <sheetData sheetId="1"/>
      <sheetData sheetId="2">
        <row r="43">
          <cell r="R43"/>
        </row>
        <row r="94">
          <cell r="R94">
            <v>0</v>
          </cell>
        </row>
        <row r="232">
          <cell r="R232" t="str">
            <v>х</v>
          </cell>
          <cell r="S232" t="str">
            <v>х</v>
          </cell>
        </row>
        <row r="238">
          <cell r="R238" t="str">
            <v>х</v>
          </cell>
          <cell r="S238" t="str">
            <v>х</v>
          </cell>
        </row>
        <row r="241">
          <cell r="R241" t="str">
            <v>х</v>
          </cell>
          <cell r="S241" t="str">
            <v>х</v>
          </cell>
        </row>
        <row r="245">
          <cell r="R245" t="str">
            <v>х</v>
          </cell>
          <cell r="S245" t="str">
            <v>х</v>
          </cell>
        </row>
        <row r="248">
          <cell r="R248" t="str">
            <v>х</v>
          </cell>
          <cell r="S248" t="str">
            <v>х</v>
          </cell>
        </row>
        <row r="252">
          <cell r="R252" t="str">
            <v>х</v>
          </cell>
          <cell r="S252" t="str">
            <v>х</v>
          </cell>
        </row>
        <row r="258">
          <cell r="S258">
            <v>9.9286000000000012</v>
          </cell>
        </row>
        <row r="264">
          <cell r="R264" t="str">
            <v>х</v>
          </cell>
          <cell r="S264" t="str">
            <v>х</v>
          </cell>
        </row>
        <row r="269">
          <cell r="R269" t="str">
            <v>х</v>
          </cell>
          <cell r="S269" t="str">
            <v>х</v>
          </cell>
        </row>
        <row r="432">
          <cell r="R432">
            <v>0</v>
          </cell>
        </row>
        <row r="445">
          <cell r="R445">
            <v>0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3"/>
      <sheetName val="12г-т"/>
      <sheetName val="12г-1"/>
      <sheetName val="12г-2"/>
      <sheetName val="12г-3"/>
      <sheetName val="П1.3"/>
      <sheetName val="П 1.4"/>
      <sheetName val="П1.4"/>
      <sheetName val="П 1.5"/>
      <sheetName val="П1.5"/>
      <sheetName val="П1.6"/>
      <sheetName val="1.4"/>
      <sheetName val="1.5"/>
      <sheetName val="1.6"/>
      <sheetName val="1.13"/>
      <sheetName val="П2.1"/>
      <sheetName val="П2.2"/>
      <sheetName val="корр"/>
      <sheetName val="Таблица РЭК 2"/>
      <sheetName val="1.15"/>
      <sheetName val="1.16"/>
      <sheetName val="1.17"/>
      <sheetName val="1.17.1"/>
      <sheetName val="1.18.2"/>
      <sheetName val="1.20"/>
      <sheetName val="1.20.3"/>
      <sheetName val="1.21.3"/>
      <sheetName val="1.24"/>
      <sheetName val="П1.25"/>
      <sheetName val="П 1.30"/>
      <sheetName val="П1.30"/>
      <sheetName val="Таблица РЭК"/>
      <sheetName val="Расчет НВВ по 98-э"/>
      <sheetName val="Приборы учета"/>
      <sheetName val="ОСВ 90"/>
      <sheetName val="ОСВ 90 на печать"/>
      <sheetName val="ОСВ за 2015"/>
      <sheetName val="разд. учет"/>
      <sheetName val="2020 год"/>
      <sheetName val="год 2019"/>
      <sheetName val="9б индексация"/>
      <sheetName val="офр"/>
      <sheetName val="прочие"/>
      <sheetName val="ТС табл.1"/>
      <sheetName val="ТС табл.2"/>
      <sheetName val="ТС табл.3"/>
      <sheetName val="контроль ТС"/>
      <sheetName val="АС 90.02"/>
      <sheetName val="АС 90.08"/>
      <sheetName val="АС 91"/>
      <sheetName val="Общехоз"/>
      <sheetName val="26_2016"/>
      <sheetName val="сч. 26"/>
      <sheetName val="ОСВ сч 23 транзит"/>
      <sheetName val="ОСВ сч 23 транзит на печать"/>
      <sheetName val="Расчет ФОТ (на печать)"/>
      <sheetName val="ОСВ сч 23 ЭМЦ"/>
      <sheetName val="Карточка сч. 23"/>
      <sheetName val="Карточка сч. 23 (2)"/>
      <sheetName val="Карточка сч. 23 (3)"/>
      <sheetName val="Расчет сч 26"/>
      <sheetName val="Расчет К"/>
      <sheetName val="Расчет 2 (3)"/>
      <sheetName val="1.25"/>
      <sheetName val="1.27"/>
      <sheetName val="2.1"/>
      <sheetName val="2.2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0">
          <cell r="W20">
            <v>17.335949296026918</v>
          </cell>
        </row>
        <row r="46">
          <cell r="W46">
            <v>3619.0704048175244</v>
          </cell>
        </row>
        <row r="86">
          <cell r="W86">
            <v>1092.9589340748478</v>
          </cell>
        </row>
        <row r="105">
          <cell r="W105">
            <v>32.909999999999997</v>
          </cell>
        </row>
        <row r="109">
          <cell r="W109">
            <v>9.85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9913E-75E0-4F38-937C-67E3D8CAEEE2}">
  <dimension ref="A1:R541"/>
  <sheetViews>
    <sheetView tabSelected="1" view="pageBreakPreview" topLeftCell="A169" zoomScaleNormal="100" zoomScaleSheetLayoutView="100" workbookViewId="0">
      <selection activeCell="K23" sqref="K23"/>
    </sheetView>
  </sheetViews>
  <sheetFormatPr defaultRowHeight="15.75" x14ac:dyDescent="0.25"/>
  <cols>
    <col min="1" max="1" width="7.7109375" style="5" customWidth="1"/>
    <col min="2" max="2" width="9.140625" style="5" customWidth="1"/>
    <col min="3" max="3" width="10.5703125" style="5" customWidth="1"/>
    <col min="4" max="5" width="9.140625" style="5" customWidth="1"/>
    <col min="6" max="6" width="11.7109375" style="5" customWidth="1"/>
    <col min="7" max="8" width="9.140625" style="5" customWidth="1"/>
    <col min="9" max="9" width="10.42578125" style="5" customWidth="1"/>
    <col min="10" max="10" width="9.42578125" style="5" customWidth="1"/>
    <col min="11" max="11" width="9.42578125" style="6" customWidth="1"/>
    <col min="12" max="13" width="9.42578125" style="5" customWidth="1"/>
    <col min="14" max="14" width="15.28515625" style="5" customWidth="1"/>
    <col min="15" max="15" width="0" style="5" hidden="1" customWidth="1"/>
    <col min="16" max="16" width="9.140625" style="5"/>
    <col min="17" max="17" width="33.85546875" style="37" hidden="1" customWidth="1"/>
    <col min="18" max="18" width="28.42578125" style="5" hidden="1" customWidth="1"/>
    <col min="19" max="256" width="9.140625" style="5"/>
    <col min="257" max="257" width="7.7109375" style="5" customWidth="1"/>
    <col min="258" max="258" width="9.140625" style="5"/>
    <col min="259" max="259" width="10.5703125" style="5" customWidth="1"/>
    <col min="260" max="261" width="9.140625" style="5"/>
    <col min="262" max="262" width="11.7109375" style="5" customWidth="1"/>
    <col min="263" max="264" width="9.140625" style="5"/>
    <col min="265" max="265" width="10.42578125" style="5" customWidth="1"/>
    <col min="266" max="269" width="9.42578125" style="5" customWidth="1"/>
    <col min="270" max="270" width="15.28515625" style="5" customWidth="1"/>
    <col min="271" max="271" width="0" style="5" hidden="1" customWidth="1"/>
    <col min="272" max="512" width="9.140625" style="5"/>
    <col min="513" max="513" width="7.7109375" style="5" customWidth="1"/>
    <col min="514" max="514" width="9.140625" style="5"/>
    <col min="515" max="515" width="10.5703125" style="5" customWidth="1"/>
    <col min="516" max="517" width="9.140625" style="5"/>
    <col min="518" max="518" width="11.7109375" style="5" customWidth="1"/>
    <col min="519" max="520" width="9.140625" style="5"/>
    <col min="521" max="521" width="10.42578125" style="5" customWidth="1"/>
    <col min="522" max="525" width="9.42578125" style="5" customWidth="1"/>
    <col min="526" max="526" width="15.28515625" style="5" customWidth="1"/>
    <col min="527" max="527" width="0" style="5" hidden="1" customWidth="1"/>
    <col min="528" max="768" width="9.140625" style="5"/>
    <col min="769" max="769" width="7.7109375" style="5" customWidth="1"/>
    <col min="770" max="770" width="9.140625" style="5"/>
    <col min="771" max="771" width="10.5703125" style="5" customWidth="1"/>
    <col min="772" max="773" width="9.140625" style="5"/>
    <col min="774" max="774" width="11.7109375" style="5" customWidth="1"/>
    <col min="775" max="776" width="9.140625" style="5"/>
    <col min="777" max="777" width="10.42578125" style="5" customWidth="1"/>
    <col min="778" max="781" width="9.42578125" style="5" customWidth="1"/>
    <col min="782" max="782" width="15.28515625" style="5" customWidth="1"/>
    <col min="783" max="783" width="0" style="5" hidden="1" customWidth="1"/>
    <col min="784" max="1024" width="9.140625" style="5"/>
    <col min="1025" max="1025" width="7.7109375" style="5" customWidth="1"/>
    <col min="1026" max="1026" width="9.140625" style="5"/>
    <col min="1027" max="1027" width="10.5703125" style="5" customWidth="1"/>
    <col min="1028" max="1029" width="9.140625" style="5"/>
    <col min="1030" max="1030" width="11.7109375" style="5" customWidth="1"/>
    <col min="1031" max="1032" width="9.140625" style="5"/>
    <col min="1033" max="1033" width="10.42578125" style="5" customWidth="1"/>
    <col min="1034" max="1037" width="9.42578125" style="5" customWidth="1"/>
    <col min="1038" max="1038" width="15.28515625" style="5" customWidth="1"/>
    <col min="1039" max="1039" width="0" style="5" hidden="1" customWidth="1"/>
    <col min="1040" max="1280" width="9.140625" style="5"/>
    <col min="1281" max="1281" width="7.7109375" style="5" customWidth="1"/>
    <col min="1282" max="1282" width="9.140625" style="5"/>
    <col min="1283" max="1283" width="10.5703125" style="5" customWidth="1"/>
    <col min="1284" max="1285" width="9.140625" style="5"/>
    <col min="1286" max="1286" width="11.7109375" style="5" customWidth="1"/>
    <col min="1287" max="1288" width="9.140625" style="5"/>
    <col min="1289" max="1289" width="10.42578125" style="5" customWidth="1"/>
    <col min="1290" max="1293" width="9.42578125" style="5" customWidth="1"/>
    <col min="1294" max="1294" width="15.28515625" style="5" customWidth="1"/>
    <col min="1295" max="1295" width="0" style="5" hidden="1" customWidth="1"/>
    <col min="1296" max="1536" width="9.140625" style="5"/>
    <col min="1537" max="1537" width="7.7109375" style="5" customWidth="1"/>
    <col min="1538" max="1538" width="9.140625" style="5"/>
    <col min="1539" max="1539" width="10.5703125" style="5" customWidth="1"/>
    <col min="1540" max="1541" width="9.140625" style="5"/>
    <col min="1542" max="1542" width="11.7109375" style="5" customWidth="1"/>
    <col min="1543" max="1544" width="9.140625" style="5"/>
    <col min="1545" max="1545" width="10.42578125" style="5" customWidth="1"/>
    <col min="1546" max="1549" width="9.42578125" style="5" customWidth="1"/>
    <col min="1550" max="1550" width="15.28515625" style="5" customWidth="1"/>
    <col min="1551" max="1551" width="0" style="5" hidden="1" customWidth="1"/>
    <col min="1552" max="1792" width="9.140625" style="5"/>
    <col min="1793" max="1793" width="7.7109375" style="5" customWidth="1"/>
    <col min="1794" max="1794" width="9.140625" style="5"/>
    <col min="1795" max="1795" width="10.5703125" style="5" customWidth="1"/>
    <col min="1796" max="1797" width="9.140625" style="5"/>
    <col min="1798" max="1798" width="11.7109375" style="5" customWidth="1"/>
    <col min="1799" max="1800" width="9.140625" style="5"/>
    <col min="1801" max="1801" width="10.42578125" style="5" customWidth="1"/>
    <col min="1802" max="1805" width="9.42578125" style="5" customWidth="1"/>
    <col min="1806" max="1806" width="15.28515625" style="5" customWidth="1"/>
    <col min="1807" max="1807" width="0" style="5" hidden="1" customWidth="1"/>
    <col min="1808" max="2048" width="9.140625" style="5"/>
    <col min="2049" max="2049" width="7.7109375" style="5" customWidth="1"/>
    <col min="2050" max="2050" width="9.140625" style="5"/>
    <col min="2051" max="2051" width="10.5703125" style="5" customWidth="1"/>
    <col min="2052" max="2053" width="9.140625" style="5"/>
    <col min="2054" max="2054" width="11.7109375" style="5" customWidth="1"/>
    <col min="2055" max="2056" width="9.140625" style="5"/>
    <col min="2057" max="2057" width="10.42578125" style="5" customWidth="1"/>
    <col min="2058" max="2061" width="9.42578125" style="5" customWidth="1"/>
    <col min="2062" max="2062" width="15.28515625" style="5" customWidth="1"/>
    <col min="2063" max="2063" width="0" style="5" hidden="1" customWidth="1"/>
    <col min="2064" max="2304" width="9.140625" style="5"/>
    <col min="2305" max="2305" width="7.7109375" style="5" customWidth="1"/>
    <col min="2306" max="2306" width="9.140625" style="5"/>
    <col min="2307" max="2307" width="10.5703125" style="5" customWidth="1"/>
    <col min="2308" max="2309" width="9.140625" style="5"/>
    <col min="2310" max="2310" width="11.7109375" style="5" customWidth="1"/>
    <col min="2311" max="2312" width="9.140625" style="5"/>
    <col min="2313" max="2313" width="10.42578125" style="5" customWidth="1"/>
    <col min="2314" max="2317" width="9.42578125" style="5" customWidth="1"/>
    <col min="2318" max="2318" width="15.28515625" style="5" customWidth="1"/>
    <col min="2319" max="2319" width="0" style="5" hidden="1" customWidth="1"/>
    <col min="2320" max="2560" width="9.140625" style="5"/>
    <col min="2561" max="2561" width="7.7109375" style="5" customWidth="1"/>
    <col min="2562" max="2562" width="9.140625" style="5"/>
    <col min="2563" max="2563" width="10.5703125" style="5" customWidth="1"/>
    <col min="2564" max="2565" width="9.140625" style="5"/>
    <col min="2566" max="2566" width="11.7109375" style="5" customWidth="1"/>
    <col min="2567" max="2568" width="9.140625" style="5"/>
    <col min="2569" max="2569" width="10.42578125" style="5" customWidth="1"/>
    <col min="2570" max="2573" width="9.42578125" style="5" customWidth="1"/>
    <col min="2574" max="2574" width="15.28515625" style="5" customWidth="1"/>
    <col min="2575" max="2575" width="0" style="5" hidden="1" customWidth="1"/>
    <col min="2576" max="2816" width="9.140625" style="5"/>
    <col min="2817" max="2817" width="7.7109375" style="5" customWidth="1"/>
    <col min="2818" max="2818" width="9.140625" style="5"/>
    <col min="2819" max="2819" width="10.5703125" style="5" customWidth="1"/>
    <col min="2820" max="2821" width="9.140625" style="5"/>
    <col min="2822" max="2822" width="11.7109375" style="5" customWidth="1"/>
    <col min="2823" max="2824" width="9.140625" style="5"/>
    <col min="2825" max="2825" width="10.42578125" style="5" customWidth="1"/>
    <col min="2826" max="2829" width="9.42578125" style="5" customWidth="1"/>
    <col min="2830" max="2830" width="15.28515625" style="5" customWidth="1"/>
    <col min="2831" max="2831" width="0" style="5" hidden="1" customWidth="1"/>
    <col min="2832" max="3072" width="9.140625" style="5"/>
    <col min="3073" max="3073" width="7.7109375" style="5" customWidth="1"/>
    <col min="3074" max="3074" width="9.140625" style="5"/>
    <col min="3075" max="3075" width="10.5703125" style="5" customWidth="1"/>
    <col min="3076" max="3077" width="9.140625" style="5"/>
    <col min="3078" max="3078" width="11.7109375" style="5" customWidth="1"/>
    <col min="3079" max="3080" width="9.140625" style="5"/>
    <col min="3081" max="3081" width="10.42578125" style="5" customWidth="1"/>
    <col min="3082" max="3085" width="9.42578125" style="5" customWidth="1"/>
    <col min="3086" max="3086" width="15.28515625" style="5" customWidth="1"/>
    <col min="3087" max="3087" width="0" style="5" hidden="1" customWidth="1"/>
    <col min="3088" max="3328" width="9.140625" style="5"/>
    <col min="3329" max="3329" width="7.7109375" style="5" customWidth="1"/>
    <col min="3330" max="3330" width="9.140625" style="5"/>
    <col min="3331" max="3331" width="10.5703125" style="5" customWidth="1"/>
    <col min="3332" max="3333" width="9.140625" style="5"/>
    <col min="3334" max="3334" width="11.7109375" style="5" customWidth="1"/>
    <col min="3335" max="3336" width="9.140625" style="5"/>
    <col min="3337" max="3337" width="10.42578125" style="5" customWidth="1"/>
    <col min="3338" max="3341" width="9.42578125" style="5" customWidth="1"/>
    <col min="3342" max="3342" width="15.28515625" style="5" customWidth="1"/>
    <col min="3343" max="3343" width="0" style="5" hidden="1" customWidth="1"/>
    <col min="3344" max="3584" width="9.140625" style="5"/>
    <col min="3585" max="3585" width="7.7109375" style="5" customWidth="1"/>
    <col min="3586" max="3586" width="9.140625" style="5"/>
    <col min="3587" max="3587" width="10.5703125" style="5" customWidth="1"/>
    <col min="3588" max="3589" width="9.140625" style="5"/>
    <col min="3590" max="3590" width="11.7109375" style="5" customWidth="1"/>
    <col min="3591" max="3592" width="9.140625" style="5"/>
    <col min="3593" max="3593" width="10.42578125" style="5" customWidth="1"/>
    <col min="3594" max="3597" width="9.42578125" style="5" customWidth="1"/>
    <col min="3598" max="3598" width="15.28515625" style="5" customWidth="1"/>
    <col min="3599" max="3599" width="0" style="5" hidden="1" customWidth="1"/>
    <col min="3600" max="3840" width="9.140625" style="5"/>
    <col min="3841" max="3841" width="7.7109375" style="5" customWidth="1"/>
    <col min="3842" max="3842" width="9.140625" style="5"/>
    <col min="3843" max="3843" width="10.5703125" style="5" customWidth="1"/>
    <col min="3844" max="3845" width="9.140625" style="5"/>
    <col min="3846" max="3846" width="11.7109375" style="5" customWidth="1"/>
    <col min="3847" max="3848" width="9.140625" style="5"/>
    <col min="3849" max="3849" width="10.42578125" style="5" customWidth="1"/>
    <col min="3850" max="3853" width="9.42578125" style="5" customWidth="1"/>
    <col min="3854" max="3854" width="15.28515625" style="5" customWidth="1"/>
    <col min="3855" max="3855" width="0" style="5" hidden="1" customWidth="1"/>
    <col min="3856" max="4096" width="9.140625" style="5"/>
    <col min="4097" max="4097" width="7.7109375" style="5" customWidth="1"/>
    <col min="4098" max="4098" width="9.140625" style="5"/>
    <col min="4099" max="4099" width="10.5703125" style="5" customWidth="1"/>
    <col min="4100" max="4101" width="9.140625" style="5"/>
    <col min="4102" max="4102" width="11.7109375" style="5" customWidth="1"/>
    <col min="4103" max="4104" width="9.140625" style="5"/>
    <col min="4105" max="4105" width="10.42578125" style="5" customWidth="1"/>
    <col min="4106" max="4109" width="9.42578125" style="5" customWidth="1"/>
    <col min="4110" max="4110" width="15.28515625" style="5" customWidth="1"/>
    <col min="4111" max="4111" width="0" style="5" hidden="1" customWidth="1"/>
    <col min="4112" max="4352" width="9.140625" style="5"/>
    <col min="4353" max="4353" width="7.7109375" style="5" customWidth="1"/>
    <col min="4354" max="4354" width="9.140625" style="5"/>
    <col min="4355" max="4355" width="10.5703125" style="5" customWidth="1"/>
    <col min="4356" max="4357" width="9.140625" style="5"/>
    <col min="4358" max="4358" width="11.7109375" style="5" customWidth="1"/>
    <col min="4359" max="4360" width="9.140625" style="5"/>
    <col min="4361" max="4361" width="10.42578125" style="5" customWidth="1"/>
    <col min="4362" max="4365" width="9.42578125" style="5" customWidth="1"/>
    <col min="4366" max="4366" width="15.28515625" style="5" customWidth="1"/>
    <col min="4367" max="4367" width="0" style="5" hidden="1" customWidth="1"/>
    <col min="4368" max="4608" width="9.140625" style="5"/>
    <col min="4609" max="4609" width="7.7109375" style="5" customWidth="1"/>
    <col min="4610" max="4610" width="9.140625" style="5"/>
    <col min="4611" max="4611" width="10.5703125" style="5" customWidth="1"/>
    <col min="4612" max="4613" width="9.140625" style="5"/>
    <col min="4614" max="4614" width="11.7109375" style="5" customWidth="1"/>
    <col min="4615" max="4616" width="9.140625" style="5"/>
    <col min="4617" max="4617" width="10.42578125" style="5" customWidth="1"/>
    <col min="4618" max="4621" width="9.42578125" style="5" customWidth="1"/>
    <col min="4622" max="4622" width="15.28515625" style="5" customWidth="1"/>
    <col min="4623" max="4623" width="0" style="5" hidden="1" customWidth="1"/>
    <col min="4624" max="4864" width="9.140625" style="5"/>
    <col min="4865" max="4865" width="7.7109375" style="5" customWidth="1"/>
    <col min="4866" max="4866" width="9.140625" style="5"/>
    <col min="4867" max="4867" width="10.5703125" style="5" customWidth="1"/>
    <col min="4868" max="4869" width="9.140625" style="5"/>
    <col min="4870" max="4870" width="11.7109375" style="5" customWidth="1"/>
    <col min="4871" max="4872" width="9.140625" style="5"/>
    <col min="4873" max="4873" width="10.42578125" style="5" customWidth="1"/>
    <col min="4874" max="4877" width="9.42578125" style="5" customWidth="1"/>
    <col min="4878" max="4878" width="15.28515625" style="5" customWidth="1"/>
    <col min="4879" max="4879" width="0" style="5" hidden="1" customWidth="1"/>
    <col min="4880" max="5120" width="9.140625" style="5"/>
    <col min="5121" max="5121" width="7.7109375" style="5" customWidth="1"/>
    <col min="5122" max="5122" width="9.140625" style="5"/>
    <col min="5123" max="5123" width="10.5703125" style="5" customWidth="1"/>
    <col min="5124" max="5125" width="9.140625" style="5"/>
    <col min="5126" max="5126" width="11.7109375" style="5" customWidth="1"/>
    <col min="5127" max="5128" width="9.140625" style="5"/>
    <col min="5129" max="5129" width="10.42578125" style="5" customWidth="1"/>
    <col min="5130" max="5133" width="9.42578125" style="5" customWidth="1"/>
    <col min="5134" max="5134" width="15.28515625" style="5" customWidth="1"/>
    <col min="5135" max="5135" width="0" style="5" hidden="1" customWidth="1"/>
    <col min="5136" max="5376" width="9.140625" style="5"/>
    <col min="5377" max="5377" width="7.7109375" style="5" customWidth="1"/>
    <col min="5378" max="5378" width="9.140625" style="5"/>
    <col min="5379" max="5379" width="10.5703125" style="5" customWidth="1"/>
    <col min="5380" max="5381" width="9.140625" style="5"/>
    <col min="5382" max="5382" width="11.7109375" style="5" customWidth="1"/>
    <col min="5383" max="5384" width="9.140625" style="5"/>
    <col min="5385" max="5385" width="10.42578125" style="5" customWidth="1"/>
    <col min="5386" max="5389" width="9.42578125" style="5" customWidth="1"/>
    <col min="5390" max="5390" width="15.28515625" style="5" customWidth="1"/>
    <col min="5391" max="5391" width="0" style="5" hidden="1" customWidth="1"/>
    <col min="5392" max="5632" width="9.140625" style="5"/>
    <col min="5633" max="5633" width="7.7109375" style="5" customWidth="1"/>
    <col min="5634" max="5634" width="9.140625" style="5"/>
    <col min="5635" max="5635" width="10.5703125" style="5" customWidth="1"/>
    <col min="5636" max="5637" width="9.140625" style="5"/>
    <col min="5638" max="5638" width="11.7109375" style="5" customWidth="1"/>
    <col min="5639" max="5640" width="9.140625" style="5"/>
    <col min="5641" max="5641" width="10.42578125" style="5" customWidth="1"/>
    <col min="5642" max="5645" width="9.42578125" style="5" customWidth="1"/>
    <col min="5646" max="5646" width="15.28515625" style="5" customWidth="1"/>
    <col min="5647" max="5647" width="0" style="5" hidden="1" customWidth="1"/>
    <col min="5648" max="5888" width="9.140625" style="5"/>
    <col min="5889" max="5889" width="7.7109375" style="5" customWidth="1"/>
    <col min="5890" max="5890" width="9.140625" style="5"/>
    <col min="5891" max="5891" width="10.5703125" style="5" customWidth="1"/>
    <col min="5892" max="5893" width="9.140625" style="5"/>
    <col min="5894" max="5894" width="11.7109375" style="5" customWidth="1"/>
    <col min="5895" max="5896" width="9.140625" style="5"/>
    <col min="5897" max="5897" width="10.42578125" style="5" customWidth="1"/>
    <col min="5898" max="5901" width="9.42578125" style="5" customWidth="1"/>
    <col min="5902" max="5902" width="15.28515625" style="5" customWidth="1"/>
    <col min="5903" max="5903" width="0" style="5" hidden="1" customWidth="1"/>
    <col min="5904" max="6144" width="9.140625" style="5"/>
    <col min="6145" max="6145" width="7.7109375" style="5" customWidth="1"/>
    <col min="6146" max="6146" width="9.140625" style="5"/>
    <col min="6147" max="6147" width="10.5703125" style="5" customWidth="1"/>
    <col min="6148" max="6149" width="9.140625" style="5"/>
    <col min="6150" max="6150" width="11.7109375" style="5" customWidth="1"/>
    <col min="6151" max="6152" width="9.140625" style="5"/>
    <col min="6153" max="6153" width="10.42578125" style="5" customWidth="1"/>
    <col min="6154" max="6157" width="9.42578125" style="5" customWidth="1"/>
    <col min="6158" max="6158" width="15.28515625" style="5" customWidth="1"/>
    <col min="6159" max="6159" width="0" style="5" hidden="1" customWidth="1"/>
    <col min="6160" max="6400" width="9.140625" style="5"/>
    <col min="6401" max="6401" width="7.7109375" style="5" customWidth="1"/>
    <col min="6402" max="6402" width="9.140625" style="5"/>
    <col min="6403" max="6403" width="10.5703125" style="5" customWidth="1"/>
    <col min="6404" max="6405" width="9.140625" style="5"/>
    <col min="6406" max="6406" width="11.7109375" style="5" customWidth="1"/>
    <col min="6407" max="6408" width="9.140625" style="5"/>
    <col min="6409" max="6409" width="10.42578125" style="5" customWidth="1"/>
    <col min="6410" max="6413" width="9.42578125" style="5" customWidth="1"/>
    <col min="6414" max="6414" width="15.28515625" style="5" customWidth="1"/>
    <col min="6415" max="6415" width="0" style="5" hidden="1" customWidth="1"/>
    <col min="6416" max="6656" width="9.140625" style="5"/>
    <col min="6657" max="6657" width="7.7109375" style="5" customWidth="1"/>
    <col min="6658" max="6658" width="9.140625" style="5"/>
    <col min="6659" max="6659" width="10.5703125" style="5" customWidth="1"/>
    <col min="6660" max="6661" width="9.140625" style="5"/>
    <col min="6662" max="6662" width="11.7109375" style="5" customWidth="1"/>
    <col min="6663" max="6664" width="9.140625" style="5"/>
    <col min="6665" max="6665" width="10.42578125" style="5" customWidth="1"/>
    <col min="6666" max="6669" width="9.42578125" style="5" customWidth="1"/>
    <col min="6670" max="6670" width="15.28515625" style="5" customWidth="1"/>
    <col min="6671" max="6671" width="0" style="5" hidden="1" customWidth="1"/>
    <col min="6672" max="6912" width="9.140625" style="5"/>
    <col min="6913" max="6913" width="7.7109375" style="5" customWidth="1"/>
    <col min="6914" max="6914" width="9.140625" style="5"/>
    <col min="6915" max="6915" width="10.5703125" style="5" customWidth="1"/>
    <col min="6916" max="6917" width="9.140625" style="5"/>
    <col min="6918" max="6918" width="11.7109375" style="5" customWidth="1"/>
    <col min="6919" max="6920" width="9.140625" style="5"/>
    <col min="6921" max="6921" width="10.42578125" style="5" customWidth="1"/>
    <col min="6922" max="6925" width="9.42578125" style="5" customWidth="1"/>
    <col min="6926" max="6926" width="15.28515625" style="5" customWidth="1"/>
    <col min="6927" max="6927" width="0" style="5" hidden="1" customWidth="1"/>
    <col min="6928" max="7168" width="9.140625" style="5"/>
    <col min="7169" max="7169" width="7.7109375" style="5" customWidth="1"/>
    <col min="7170" max="7170" width="9.140625" style="5"/>
    <col min="7171" max="7171" width="10.5703125" style="5" customWidth="1"/>
    <col min="7172" max="7173" width="9.140625" style="5"/>
    <col min="7174" max="7174" width="11.7109375" style="5" customWidth="1"/>
    <col min="7175" max="7176" width="9.140625" style="5"/>
    <col min="7177" max="7177" width="10.42578125" style="5" customWidth="1"/>
    <col min="7178" max="7181" width="9.42578125" style="5" customWidth="1"/>
    <col min="7182" max="7182" width="15.28515625" style="5" customWidth="1"/>
    <col min="7183" max="7183" width="0" style="5" hidden="1" customWidth="1"/>
    <col min="7184" max="7424" width="9.140625" style="5"/>
    <col min="7425" max="7425" width="7.7109375" style="5" customWidth="1"/>
    <col min="7426" max="7426" width="9.140625" style="5"/>
    <col min="7427" max="7427" width="10.5703125" style="5" customWidth="1"/>
    <col min="7428" max="7429" width="9.140625" style="5"/>
    <col min="7430" max="7430" width="11.7109375" style="5" customWidth="1"/>
    <col min="7431" max="7432" width="9.140625" style="5"/>
    <col min="7433" max="7433" width="10.42578125" style="5" customWidth="1"/>
    <col min="7434" max="7437" width="9.42578125" style="5" customWidth="1"/>
    <col min="7438" max="7438" width="15.28515625" style="5" customWidth="1"/>
    <col min="7439" max="7439" width="0" style="5" hidden="1" customWidth="1"/>
    <col min="7440" max="7680" width="9.140625" style="5"/>
    <col min="7681" max="7681" width="7.7109375" style="5" customWidth="1"/>
    <col min="7682" max="7682" width="9.140625" style="5"/>
    <col min="7683" max="7683" width="10.5703125" style="5" customWidth="1"/>
    <col min="7684" max="7685" width="9.140625" style="5"/>
    <col min="7686" max="7686" width="11.7109375" style="5" customWidth="1"/>
    <col min="7687" max="7688" width="9.140625" style="5"/>
    <col min="7689" max="7689" width="10.42578125" style="5" customWidth="1"/>
    <col min="7690" max="7693" width="9.42578125" style="5" customWidth="1"/>
    <col min="7694" max="7694" width="15.28515625" style="5" customWidth="1"/>
    <col min="7695" max="7695" width="0" style="5" hidden="1" customWidth="1"/>
    <col min="7696" max="7936" width="9.140625" style="5"/>
    <col min="7937" max="7937" width="7.7109375" style="5" customWidth="1"/>
    <col min="7938" max="7938" width="9.140625" style="5"/>
    <col min="7939" max="7939" width="10.5703125" style="5" customWidth="1"/>
    <col min="7940" max="7941" width="9.140625" style="5"/>
    <col min="7942" max="7942" width="11.7109375" style="5" customWidth="1"/>
    <col min="7943" max="7944" width="9.140625" style="5"/>
    <col min="7945" max="7945" width="10.42578125" style="5" customWidth="1"/>
    <col min="7946" max="7949" width="9.42578125" style="5" customWidth="1"/>
    <col min="7950" max="7950" width="15.28515625" style="5" customWidth="1"/>
    <col min="7951" max="7951" width="0" style="5" hidden="1" customWidth="1"/>
    <col min="7952" max="8192" width="9.140625" style="5"/>
    <col min="8193" max="8193" width="7.7109375" style="5" customWidth="1"/>
    <col min="8194" max="8194" width="9.140625" style="5"/>
    <col min="8195" max="8195" width="10.5703125" style="5" customWidth="1"/>
    <col min="8196" max="8197" width="9.140625" style="5"/>
    <col min="8198" max="8198" width="11.7109375" style="5" customWidth="1"/>
    <col min="8199" max="8200" width="9.140625" style="5"/>
    <col min="8201" max="8201" width="10.42578125" style="5" customWidth="1"/>
    <col min="8202" max="8205" width="9.42578125" style="5" customWidth="1"/>
    <col min="8206" max="8206" width="15.28515625" style="5" customWidth="1"/>
    <col min="8207" max="8207" width="0" style="5" hidden="1" customWidth="1"/>
    <col min="8208" max="8448" width="9.140625" style="5"/>
    <col min="8449" max="8449" width="7.7109375" style="5" customWidth="1"/>
    <col min="8450" max="8450" width="9.140625" style="5"/>
    <col min="8451" max="8451" width="10.5703125" style="5" customWidth="1"/>
    <col min="8452" max="8453" width="9.140625" style="5"/>
    <col min="8454" max="8454" width="11.7109375" style="5" customWidth="1"/>
    <col min="8455" max="8456" width="9.140625" style="5"/>
    <col min="8457" max="8457" width="10.42578125" style="5" customWidth="1"/>
    <col min="8458" max="8461" width="9.42578125" style="5" customWidth="1"/>
    <col min="8462" max="8462" width="15.28515625" style="5" customWidth="1"/>
    <col min="8463" max="8463" width="0" style="5" hidden="1" customWidth="1"/>
    <col min="8464" max="8704" width="9.140625" style="5"/>
    <col min="8705" max="8705" width="7.7109375" style="5" customWidth="1"/>
    <col min="8706" max="8706" width="9.140625" style="5"/>
    <col min="8707" max="8707" width="10.5703125" style="5" customWidth="1"/>
    <col min="8708" max="8709" width="9.140625" style="5"/>
    <col min="8710" max="8710" width="11.7109375" style="5" customWidth="1"/>
    <col min="8711" max="8712" width="9.140625" style="5"/>
    <col min="8713" max="8713" width="10.42578125" style="5" customWidth="1"/>
    <col min="8714" max="8717" width="9.42578125" style="5" customWidth="1"/>
    <col min="8718" max="8718" width="15.28515625" style="5" customWidth="1"/>
    <col min="8719" max="8719" width="0" style="5" hidden="1" customWidth="1"/>
    <col min="8720" max="8960" width="9.140625" style="5"/>
    <col min="8961" max="8961" width="7.7109375" style="5" customWidth="1"/>
    <col min="8962" max="8962" width="9.140625" style="5"/>
    <col min="8963" max="8963" width="10.5703125" style="5" customWidth="1"/>
    <col min="8964" max="8965" width="9.140625" style="5"/>
    <col min="8966" max="8966" width="11.7109375" style="5" customWidth="1"/>
    <col min="8967" max="8968" width="9.140625" style="5"/>
    <col min="8969" max="8969" width="10.42578125" style="5" customWidth="1"/>
    <col min="8970" max="8973" width="9.42578125" style="5" customWidth="1"/>
    <col min="8974" max="8974" width="15.28515625" style="5" customWidth="1"/>
    <col min="8975" max="8975" width="0" style="5" hidden="1" customWidth="1"/>
    <col min="8976" max="9216" width="9.140625" style="5"/>
    <col min="9217" max="9217" width="7.7109375" style="5" customWidth="1"/>
    <col min="9218" max="9218" width="9.140625" style="5"/>
    <col min="9219" max="9219" width="10.5703125" style="5" customWidth="1"/>
    <col min="9220" max="9221" width="9.140625" style="5"/>
    <col min="9222" max="9222" width="11.7109375" style="5" customWidth="1"/>
    <col min="9223" max="9224" width="9.140625" style="5"/>
    <col min="9225" max="9225" width="10.42578125" style="5" customWidth="1"/>
    <col min="9226" max="9229" width="9.42578125" style="5" customWidth="1"/>
    <col min="9230" max="9230" width="15.28515625" style="5" customWidth="1"/>
    <col min="9231" max="9231" width="0" style="5" hidden="1" customWidth="1"/>
    <col min="9232" max="9472" width="9.140625" style="5"/>
    <col min="9473" max="9473" width="7.7109375" style="5" customWidth="1"/>
    <col min="9474" max="9474" width="9.140625" style="5"/>
    <col min="9475" max="9475" width="10.5703125" style="5" customWidth="1"/>
    <col min="9476" max="9477" width="9.140625" style="5"/>
    <col min="9478" max="9478" width="11.7109375" style="5" customWidth="1"/>
    <col min="9479" max="9480" width="9.140625" style="5"/>
    <col min="9481" max="9481" width="10.42578125" style="5" customWidth="1"/>
    <col min="9482" max="9485" width="9.42578125" style="5" customWidth="1"/>
    <col min="9486" max="9486" width="15.28515625" style="5" customWidth="1"/>
    <col min="9487" max="9487" width="0" style="5" hidden="1" customWidth="1"/>
    <col min="9488" max="9728" width="9.140625" style="5"/>
    <col min="9729" max="9729" width="7.7109375" style="5" customWidth="1"/>
    <col min="9730" max="9730" width="9.140625" style="5"/>
    <col min="9731" max="9731" width="10.5703125" style="5" customWidth="1"/>
    <col min="9732" max="9733" width="9.140625" style="5"/>
    <col min="9734" max="9734" width="11.7109375" style="5" customWidth="1"/>
    <col min="9735" max="9736" width="9.140625" style="5"/>
    <col min="9737" max="9737" width="10.42578125" style="5" customWidth="1"/>
    <col min="9738" max="9741" width="9.42578125" style="5" customWidth="1"/>
    <col min="9742" max="9742" width="15.28515625" style="5" customWidth="1"/>
    <col min="9743" max="9743" width="0" style="5" hidden="1" customWidth="1"/>
    <col min="9744" max="9984" width="9.140625" style="5"/>
    <col min="9985" max="9985" width="7.7109375" style="5" customWidth="1"/>
    <col min="9986" max="9986" width="9.140625" style="5"/>
    <col min="9987" max="9987" width="10.5703125" style="5" customWidth="1"/>
    <col min="9988" max="9989" width="9.140625" style="5"/>
    <col min="9990" max="9990" width="11.7109375" style="5" customWidth="1"/>
    <col min="9991" max="9992" width="9.140625" style="5"/>
    <col min="9993" max="9993" width="10.42578125" style="5" customWidth="1"/>
    <col min="9994" max="9997" width="9.42578125" style="5" customWidth="1"/>
    <col min="9998" max="9998" width="15.28515625" style="5" customWidth="1"/>
    <col min="9999" max="9999" width="0" style="5" hidden="1" customWidth="1"/>
    <col min="10000" max="10240" width="9.140625" style="5"/>
    <col min="10241" max="10241" width="7.7109375" style="5" customWidth="1"/>
    <col min="10242" max="10242" width="9.140625" style="5"/>
    <col min="10243" max="10243" width="10.5703125" style="5" customWidth="1"/>
    <col min="10244" max="10245" width="9.140625" style="5"/>
    <col min="10246" max="10246" width="11.7109375" style="5" customWidth="1"/>
    <col min="10247" max="10248" width="9.140625" style="5"/>
    <col min="10249" max="10249" width="10.42578125" style="5" customWidth="1"/>
    <col min="10250" max="10253" width="9.42578125" style="5" customWidth="1"/>
    <col min="10254" max="10254" width="15.28515625" style="5" customWidth="1"/>
    <col min="10255" max="10255" width="0" style="5" hidden="1" customWidth="1"/>
    <col min="10256" max="10496" width="9.140625" style="5"/>
    <col min="10497" max="10497" width="7.7109375" style="5" customWidth="1"/>
    <col min="10498" max="10498" width="9.140625" style="5"/>
    <col min="10499" max="10499" width="10.5703125" style="5" customWidth="1"/>
    <col min="10500" max="10501" width="9.140625" style="5"/>
    <col min="10502" max="10502" width="11.7109375" style="5" customWidth="1"/>
    <col min="10503" max="10504" width="9.140625" style="5"/>
    <col min="10505" max="10505" width="10.42578125" style="5" customWidth="1"/>
    <col min="10506" max="10509" width="9.42578125" style="5" customWidth="1"/>
    <col min="10510" max="10510" width="15.28515625" style="5" customWidth="1"/>
    <col min="10511" max="10511" width="0" style="5" hidden="1" customWidth="1"/>
    <col min="10512" max="10752" width="9.140625" style="5"/>
    <col min="10753" max="10753" width="7.7109375" style="5" customWidth="1"/>
    <col min="10754" max="10754" width="9.140625" style="5"/>
    <col min="10755" max="10755" width="10.5703125" style="5" customWidth="1"/>
    <col min="10756" max="10757" width="9.140625" style="5"/>
    <col min="10758" max="10758" width="11.7109375" style="5" customWidth="1"/>
    <col min="10759" max="10760" width="9.140625" style="5"/>
    <col min="10761" max="10761" width="10.42578125" style="5" customWidth="1"/>
    <col min="10762" max="10765" width="9.42578125" style="5" customWidth="1"/>
    <col min="10766" max="10766" width="15.28515625" style="5" customWidth="1"/>
    <col min="10767" max="10767" width="0" style="5" hidden="1" customWidth="1"/>
    <col min="10768" max="11008" width="9.140625" style="5"/>
    <col min="11009" max="11009" width="7.7109375" style="5" customWidth="1"/>
    <col min="11010" max="11010" width="9.140625" style="5"/>
    <col min="11011" max="11011" width="10.5703125" style="5" customWidth="1"/>
    <col min="11012" max="11013" width="9.140625" style="5"/>
    <col min="11014" max="11014" width="11.7109375" style="5" customWidth="1"/>
    <col min="11015" max="11016" width="9.140625" style="5"/>
    <col min="11017" max="11017" width="10.42578125" style="5" customWidth="1"/>
    <col min="11018" max="11021" width="9.42578125" style="5" customWidth="1"/>
    <col min="11022" max="11022" width="15.28515625" style="5" customWidth="1"/>
    <col min="11023" max="11023" width="0" style="5" hidden="1" customWidth="1"/>
    <col min="11024" max="11264" width="9.140625" style="5"/>
    <col min="11265" max="11265" width="7.7109375" style="5" customWidth="1"/>
    <col min="11266" max="11266" width="9.140625" style="5"/>
    <col min="11267" max="11267" width="10.5703125" style="5" customWidth="1"/>
    <col min="11268" max="11269" width="9.140625" style="5"/>
    <col min="11270" max="11270" width="11.7109375" style="5" customWidth="1"/>
    <col min="11271" max="11272" width="9.140625" style="5"/>
    <col min="11273" max="11273" width="10.42578125" style="5" customWidth="1"/>
    <col min="11274" max="11277" width="9.42578125" style="5" customWidth="1"/>
    <col min="11278" max="11278" width="15.28515625" style="5" customWidth="1"/>
    <col min="11279" max="11279" width="0" style="5" hidden="1" customWidth="1"/>
    <col min="11280" max="11520" width="9.140625" style="5"/>
    <col min="11521" max="11521" width="7.7109375" style="5" customWidth="1"/>
    <col min="11522" max="11522" width="9.140625" style="5"/>
    <col min="11523" max="11523" width="10.5703125" style="5" customWidth="1"/>
    <col min="11524" max="11525" width="9.140625" style="5"/>
    <col min="11526" max="11526" width="11.7109375" style="5" customWidth="1"/>
    <col min="11527" max="11528" width="9.140625" style="5"/>
    <col min="11529" max="11529" width="10.42578125" style="5" customWidth="1"/>
    <col min="11530" max="11533" width="9.42578125" style="5" customWidth="1"/>
    <col min="11534" max="11534" width="15.28515625" style="5" customWidth="1"/>
    <col min="11535" max="11535" width="0" style="5" hidden="1" customWidth="1"/>
    <col min="11536" max="11776" width="9.140625" style="5"/>
    <col min="11777" max="11777" width="7.7109375" style="5" customWidth="1"/>
    <col min="11778" max="11778" width="9.140625" style="5"/>
    <col min="11779" max="11779" width="10.5703125" style="5" customWidth="1"/>
    <col min="11780" max="11781" width="9.140625" style="5"/>
    <col min="11782" max="11782" width="11.7109375" style="5" customWidth="1"/>
    <col min="11783" max="11784" width="9.140625" style="5"/>
    <col min="11785" max="11785" width="10.42578125" style="5" customWidth="1"/>
    <col min="11786" max="11789" width="9.42578125" style="5" customWidth="1"/>
    <col min="11790" max="11790" width="15.28515625" style="5" customWidth="1"/>
    <col min="11791" max="11791" width="0" style="5" hidden="1" customWidth="1"/>
    <col min="11792" max="12032" width="9.140625" style="5"/>
    <col min="12033" max="12033" width="7.7109375" style="5" customWidth="1"/>
    <col min="12034" max="12034" width="9.140625" style="5"/>
    <col min="12035" max="12035" width="10.5703125" style="5" customWidth="1"/>
    <col min="12036" max="12037" width="9.140625" style="5"/>
    <col min="12038" max="12038" width="11.7109375" style="5" customWidth="1"/>
    <col min="12039" max="12040" width="9.140625" style="5"/>
    <col min="12041" max="12041" width="10.42578125" style="5" customWidth="1"/>
    <col min="12042" max="12045" width="9.42578125" style="5" customWidth="1"/>
    <col min="12046" max="12046" width="15.28515625" style="5" customWidth="1"/>
    <col min="12047" max="12047" width="0" style="5" hidden="1" customWidth="1"/>
    <col min="12048" max="12288" width="9.140625" style="5"/>
    <col min="12289" max="12289" width="7.7109375" style="5" customWidth="1"/>
    <col min="12290" max="12290" width="9.140625" style="5"/>
    <col min="12291" max="12291" width="10.5703125" style="5" customWidth="1"/>
    <col min="12292" max="12293" width="9.140625" style="5"/>
    <col min="12294" max="12294" width="11.7109375" style="5" customWidth="1"/>
    <col min="12295" max="12296" width="9.140625" style="5"/>
    <col min="12297" max="12297" width="10.42578125" style="5" customWidth="1"/>
    <col min="12298" max="12301" width="9.42578125" style="5" customWidth="1"/>
    <col min="12302" max="12302" width="15.28515625" style="5" customWidth="1"/>
    <col min="12303" max="12303" width="0" style="5" hidden="1" customWidth="1"/>
    <col min="12304" max="12544" width="9.140625" style="5"/>
    <col min="12545" max="12545" width="7.7109375" style="5" customWidth="1"/>
    <col min="12546" max="12546" width="9.140625" style="5"/>
    <col min="12547" max="12547" width="10.5703125" style="5" customWidth="1"/>
    <col min="12548" max="12549" width="9.140625" style="5"/>
    <col min="12550" max="12550" width="11.7109375" style="5" customWidth="1"/>
    <col min="12551" max="12552" width="9.140625" style="5"/>
    <col min="12553" max="12553" width="10.42578125" style="5" customWidth="1"/>
    <col min="12554" max="12557" width="9.42578125" style="5" customWidth="1"/>
    <col min="12558" max="12558" width="15.28515625" style="5" customWidth="1"/>
    <col min="12559" max="12559" width="0" style="5" hidden="1" customWidth="1"/>
    <col min="12560" max="12800" width="9.140625" style="5"/>
    <col min="12801" max="12801" width="7.7109375" style="5" customWidth="1"/>
    <col min="12802" max="12802" width="9.140625" style="5"/>
    <col min="12803" max="12803" width="10.5703125" style="5" customWidth="1"/>
    <col min="12804" max="12805" width="9.140625" style="5"/>
    <col min="12806" max="12806" width="11.7109375" style="5" customWidth="1"/>
    <col min="12807" max="12808" width="9.140625" style="5"/>
    <col min="12809" max="12809" width="10.42578125" style="5" customWidth="1"/>
    <col min="12810" max="12813" width="9.42578125" style="5" customWidth="1"/>
    <col min="12814" max="12814" width="15.28515625" style="5" customWidth="1"/>
    <col min="12815" max="12815" width="0" style="5" hidden="1" customWidth="1"/>
    <col min="12816" max="13056" width="9.140625" style="5"/>
    <col min="13057" max="13057" width="7.7109375" style="5" customWidth="1"/>
    <col min="13058" max="13058" width="9.140625" style="5"/>
    <col min="13059" max="13059" width="10.5703125" style="5" customWidth="1"/>
    <col min="13060" max="13061" width="9.140625" style="5"/>
    <col min="13062" max="13062" width="11.7109375" style="5" customWidth="1"/>
    <col min="13063" max="13064" width="9.140625" style="5"/>
    <col min="13065" max="13065" width="10.42578125" style="5" customWidth="1"/>
    <col min="13066" max="13069" width="9.42578125" style="5" customWidth="1"/>
    <col min="13070" max="13070" width="15.28515625" style="5" customWidth="1"/>
    <col min="13071" max="13071" width="0" style="5" hidden="1" customWidth="1"/>
    <col min="13072" max="13312" width="9.140625" style="5"/>
    <col min="13313" max="13313" width="7.7109375" style="5" customWidth="1"/>
    <col min="13314" max="13314" width="9.140625" style="5"/>
    <col min="13315" max="13315" width="10.5703125" style="5" customWidth="1"/>
    <col min="13316" max="13317" width="9.140625" style="5"/>
    <col min="13318" max="13318" width="11.7109375" style="5" customWidth="1"/>
    <col min="13319" max="13320" width="9.140625" style="5"/>
    <col min="13321" max="13321" width="10.42578125" style="5" customWidth="1"/>
    <col min="13322" max="13325" width="9.42578125" style="5" customWidth="1"/>
    <col min="13326" max="13326" width="15.28515625" style="5" customWidth="1"/>
    <col min="13327" max="13327" width="0" style="5" hidden="1" customWidth="1"/>
    <col min="13328" max="13568" width="9.140625" style="5"/>
    <col min="13569" max="13569" width="7.7109375" style="5" customWidth="1"/>
    <col min="13570" max="13570" width="9.140625" style="5"/>
    <col min="13571" max="13571" width="10.5703125" style="5" customWidth="1"/>
    <col min="13572" max="13573" width="9.140625" style="5"/>
    <col min="13574" max="13574" width="11.7109375" style="5" customWidth="1"/>
    <col min="13575" max="13576" width="9.140625" style="5"/>
    <col min="13577" max="13577" width="10.42578125" style="5" customWidth="1"/>
    <col min="13578" max="13581" width="9.42578125" style="5" customWidth="1"/>
    <col min="13582" max="13582" width="15.28515625" style="5" customWidth="1"/>
    <col min="13583" max="13583" width="0" style="5" hidden="1" customWidth="1"/>
    <col min="13584" max="13824" width="9.140625" style="5"/>
    <col min="13825" max="13825" width="7.7109375" style="5" customWidth="1"/>
    <col min="13826" max="13826" width="9.140625" style="5"/>
    <col min="13827" max="13827" width="10.5703125" style="5" customWidth="1"/>
    <col min="13828" max="13829" width="9.140625" style="5"/>
    <col min="13830" max="13830" width="11.7109375" style="5" customWidth="1"/>
    <col min="13831" max="13832" width="9.140625" style="5"/>
    <col min="13833" max="13833" width="10.42578125" style="5" customWidth="1"/>
    <col min="13834" max="13837" width="9.42578125" style="5" customWidth="1"/>
    <col min="13838" max="13838" width="15.28515625" style="5" customWidth="1"/>
    <col min="13839" max="13839" width="0" style="5" hidden="1" customWidth="1"/>
    <col min="13840" max="14080" width="9.140625" style="5"/>
    <col min="14081" max="14081" width="7.7109375" style="5" customWidth="1"/>
    <col min="14082" max="14082" width="9.140625" style="5"/>
    <col min="14083" max="14083" width="10.5703125" style="5" customWidth="1"/>
    <col min="14084" max="14085" width="9.140625" style="5"/>
    <col min="14086" max="14086" width="11.7109375" style="5" customWidth="1"/>
    <col min="14087" max="14088" width="9.140625" style="5"/>
    <col min="14089" max="14089" width="10.42578125" style="5" customWidth="1"/>
    <col min="14090" max="14093" width="9.42578125" style="5" customWidth="1"/>
    <col min="14094" max="14094" width="15.28515625" style="5" customWidth="1"/>
    <col min="14095" max="14095" width="0" style="5" hidden="1" customWidth="1"/>
    <col min="14096" max="14336" width="9.140625" style="5"/>
    <col min="14337" max="14337" width="7.7109375" style="5" customWidth="1"/>
    <col min="14338" max="14338" width="9.140625" style="5"/>
    <col min="14339" max="14339" width="10.5703125" style="5" customWidth="1"/>
    <col min="14340" max="14341" width="9.140625" style="5"/>
    <col min="14342" max="14342" width="11.7109375" style="5" customWidth="1"/>
    <col min="14343" max="14344" width="9.140625" style="5"/>
    <col min="14345" max="14345" width="10.42578125" style="5" customWidth="1"/>
    <col min="14346" max="14349" width="9.42578125" style="5" customWidth="1"/>
    <col min="14350" max="14350" width="15.28515625" style="5" customWidth="1"/>
    <col min="14351" max="14351" width="0" style="5" hidden="1" customWidth="1"/>
    <col min="14352" max="14592" width="9.140625" style="5"/>
    <col min="14593" max="14593" width="7.7109375" style="5" customWidth="1"/>
    <col min="14594" max="14594" width="9.140625" style="5"/>
    <col min="14595" max="14595" width="10.5703125" style="5" customWidth="1"/>
    <col min="14596" max="14597" width="9.140625" style="5"/>
    <col min="14598" max="14598" width="11.7109375" style="5" customWidth="1"/>
    <col min="14599" max="14600" width="9.140625" style="5"/>
    <col min="14601" max="14601" width="10.42578125" style="5" customWidth="1"/>
    <col min="14602" max="14605" width="9.42578125" style="5" customWidth="1"/>
    <col min="14606" max="14606" width="15.28515625" style="5" customWidth="1"/>
    <col min="14607" max="14607" width="0" style="5" hidden="1" customWidth="1"/>
    <col min="14608" max="14848" width="9.140625" style="5"/>
    <col min="14849" max="14849" width="7.7109375" style="5" customWidth="1"/>
    <col min="14850" max="14850" width="9.140625" style="5"/>
    <col min="14851" max="14851" width="10.5703125" style="5" customWidth="1"/>
    <col min="14852" max="14853" width="9.140625" style="5"/>
    <col min="14854" max="14854" width="11.7109375" style="5" customWidth="1"/>
    <col min="14855" max="14856" width="9.140625" style="5"/>
    <col min="14857" max="14857" width="10.42578125" style="5" customWidth="1"/>
    <col min="14858" max="14861" width="9.42578125" style="5" customWidth="1"/>
    <col min="14862" max="14862" width="15.28515625" style="5" customWidth="1"/>
    <col min="14863" max="14863" width="0" style="5" hidden="1" customWidth="1"/>
    <col min="14864" max="15104" width="9.140625" style="5"/>
    <col min="15105" max="15105" width="7.7109375" style="5" customWidth="1"/>
    <col min="15106" max="15106" width="9.140625" style="5"/>
    <col min="15107" max="15107" width="10.5703125" style="5" customWidth="1"/>
    <col min="15108" max="15109" width="9.140625" style="5"/>
    <col min="15110" max="15110" width="11.7109375" style="5" customWidth="1"/>
    <col min="15111" max="15112" width="9.140625" style="5"/>
    <col min="15113" max="15113" width="10.42578125" style="5" customWidth="1"/>
    <col min="15114" max="15117" width="9.42578125" style="5" customWidth="1"/>
    <col min="15118" max="15118" width="15.28515625" style="5" customWidth="1"/>
    <col min="15119" max="15119" width="0" style="5" hidden="1" customWidth="1"/>
    <col min="15120" max="15360" width="9.140625" style="5"/>
    <col min="15361" max="15361" width="7.7109375" style="5" customWidth="1"/>
    <col min="15362" max="15362" width="9.140625" style="5"/>
    <col min="15363" max="15363" width="10.5703125" style="5" customWidth="1"/>
    <col min="15364" max="15365" width="9.140625" style="5"/>
    <col min="15366" max="15366" width="11.7109375" style="5" customWidth="1"/>
    <col min="15367" max="15368" width="9.140625" style="5"/>
    <col min="15369" max="15369" width="10.42578125" style="5" customWidth="1"/>
    <col min="15370" max="15373" width="9.42578125" style="5" customWidth="1"/>
    <col min="15374" max="15374" width="15.28515625" style="5" customWidth="1"/>
    <col min="15375" max="15375" width="0" style="5" hidden="1" customWidth="1"/>
    <col min="15376" max="15616" width="9.140625" style="5"/>
    <col min="15617" max="15617" width="7.7109375" style="5" customWidth="1"/>
    <col min="15618" max="15618" width="9.140625" style="5"/>
    <col min="15619" max="15619" width="10.5703125" style="5" customWidth="1"/>
    <col min="15620" max="15621" width="9.140625" style="5"/>
    <col min="15622" max="15622" width="11.7109375" style="5" customWidth="1"/>
    <col min="15623" max="15624" width="9.140625" style="5"/>
    <col min="15625" max="15625" width="10.42578125" style="5" customWidth="1"/>
    <col min="15626" max="15629" width="9.42578125" style="5" customWidth="1"/>
    <col min="15630" max="15630" width="15.28515625" style="5" customWidth="1"/>
    <col min="15631" max="15631" width="0" style="5" hidden="1" customWidth="1"/>
    <col min="15632" max="15872" width="9.140625" style="5"/>
    <col min="15873" max="15873" width="7.7109375" style="5" customWidth="1"/>
    <col min="15874" max="15874" width="9.140625" style="5"/>
    <col min="15875" max="15875" width="10.5703125" style="5" customWidth="1"/>
    <col min="15876" max="15877" width="9.140625" style="5"/>
    <col min="15878" max="15878" width="11.7109375" style="5" customWidth="1"/>
    <col min="15879" max="15880" width="9.140625" style="5"/>
    <col min="15881" max="15881" width="10.42578125" style="5" customWidth="1"/>
    <col min="15882" max="15885" width="9.42578125" style="5" customWidth="1"/>
    <col min="15886" max="15886" width="15.28515625" style="5" customWidth="1"/>
    <col min="15887" max="15887" width="0" style="5" hidden="1" customWidth="1"/>
    <col min="15888" max="16128" width="9.140625" style="5"/>
    <col min="16129" max="16129" width="7.7109375" style="5" customWidth="1"/>
    <col min="16130" max="16130" width="9.140625" style="5"/>
    <col min="16131" max="16131" width="10.5703125" style="5" customWidth="1"/>
    <col min="16132" max="16133" width="9.140625" style="5"/>
    <col min="16134" max="16134" width="11.7109375" style="5" customWidth="1"/>
    <col min="16135" max="16136" width="9.140625" style="5"/>
    <col min="16137" max="16137" width="10.42578125" style="5" customWidth="1"/>
    <col min="16138" max="16141" width="9.42578125" style="5" customWidth="1"/>
    <col min="16142" max="16142" width="15.28515625" style="5" customWidth="1"/>
    <col min="16143" max="16143" width="0" style="5" hidden="1" customWidth="1"/>
    <col min="16144" max="16384" width="9.140625" style="5"/>
  </cols>
  <sheetData>
    <row r="1" spans="1:17" s="1" customFormat="1" ht="12" x14ac:dyDescent="0.2">
      <c r="K1" s="2"/>
      <c r="N1" s="3" t="s">
        <v>0</v>
      </c>
      <c r="Q1" s="36"/>
    </row>
    <row r="2" spans="1:17" s="1" customFormat="1" ht="24" customHeight="1" x14ac:dyDescent="0.2">
      <c r="K2" s="2"/>
      <c r="L2" s="4"/>
      <c r="M2" s="41" t="s">
        <v>1</v>
      </c>
      <c r="N2" s="41"/>
      <c r="Q2" s="36"/>
    </row>
    <row r="3" spans="1:17" ht="14.25" customHeight="1" x14ac:dyDescent="0.25"/>
    <row r="4" spans="1:17" x14ac:dyDescent="0.25">
      <c r="A4" s="42" t="s">
        <v>2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</row>
    <row r="5" spans="1:17" ht="14.25" customHeight="1" x14ac:dyDescent="0.25"/>
    <row r="6" spans="1:17" s="7" customFormat="1" ht="15" x14ac:dyDescent="0.25">
      <c r="A6" s="7" t="s">
        <v>3</v>
      </c>
      <c r="D6" s="43" t="s">
        <v>4</v>
      </c>
      <c r="E6" s="43"/>
      <c r="F6" s="43"/>
      <c r="G6" s="43"/>
      <c r="K6" s="8"/>
      <c r="Q6" s="38"/>
    </row>
    <row r="7" spans="1:17" s="9" customFormat="1" ht="11.25" x14ac:dyDescent="0.2">
      <c r="D7" s="44" t="s">
        <v>5</v>
      </c>
      <c r="E7" s="44"/>
      <c r="F7" s="44"/>
      <c r="G7" s="44"/>
      <c r="K7" s="10"/>
      <c r="Q7" s="39"/>
    </row>
    <row r="8" spans="1:17" ht="3.95" customHeight="1" x14ac:dyDescent="0.25"/>
    <row r="9" spans="1:17" s="7" customFormat="1" ht="15" x14ac:dyDescent="0.25">
      <c r="D9" s="11" t="s">
        <v>6</v>
      </c>
      <c r="E9" s="43" t="s">
        <v>7</v>
      </c>
      <c r="F9" s="43"/>
      <c r="G9" s="43"/>
      <c r="H9" s="43"/>
      <c r="K9" s="8"/>
      <c r="Q9" s="38"/>
    </row>
    <row r="10" spans="1:17" ht="3.95" customHeight="1" x14ac:dyDescent="0.25"/>
    <row r="11" spans="1:17" s="7" customFormat="1" ht="15" x14ac:dyDescent="0.25">
      <c r="G11" s="11" t="s">
        <v>8</v>
      </c>
      <c r="H11" s="12" t="s">
        <v>9</v>
      </c>
      <c r="I11" s="7" t="s">
        <v>10</v>
      </c>
      <c r="K11" s="8"/>
      <c r="Q11" s="38"/>
    </row>
    <row r="12" spans="1:17" ht="14.25" customHeight="1" x14ac:dyDescent="0.25"/>
    <row r="13" spans="1:17" s="7" customFormat="1" ht="59.25" customHeight="1" x14ac:dyDescent="0.25">
      <c r="A13" s="45" t="s">
        <v>11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Q13" s="38"/>
    </row>
    <row r="14" spans="1:17" s="9" customFormat="1" ht="11.25" x14ac:dyDescent="0.2">
      <c r="A14" s="13" t="s">
        <v>12</v>
      </c>
      <c r="K14" s="10"/>
      <c r="Q14" s="39"/>
    </row>
    <row r="15" spans="1:17" ht="14.25" customHeight="1" x14ac:dyDescent="0.25"/>
    <row r="16" spans="1:17" s="7" customFormat="1" ht="15" x14ac:dyDescent="0.25">
      <c r="A16" s="51" t="s">
        <v>13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Q16" s="38"/>
    </row>
    <row r="17" spans="1:17" s="1" customFormat="1" ht="42" customHeight="1" x14ac:dyDescent="0.2">
      <c r="A17" s="52" t="s">
        <v>14</v>
      </c>
      <c r="B17" s="52" t="s">
        <v>15</v>
      </c>
      <c r="C17" s="52"/>
      <c r="D17" s="52"/>
      <c r="E17" s="52"/>
      <c r="F17" s="52"/>
      <c r="G17" s="52"/>
      <c r="H17" s="52"/>
      <c r="I17" s="52" t="s">
        <v>16</v>
      </c>
      <c r="J17" s="52" t="s">
        <v>699</v>
      </c>
      <c r="K17" s="52"/>
      <c r="L17" s="53" t="s">
        <v>17</v>
      </c>
      <c r="M17" s="53"/>
      <c r="N17" s="53" t="s">
        <v>18</v>
      </c>
      <c r="Q17" s="36"/>
    </row>
    <row r="18" spans="1:17" s="1" customFormat="1" ht="36" x14ac:dyDescent="0.2">
      <c r="A18" s="52"/>
      <c r="B18" s="52"/>
      <c r="C18" s="52"/>
      <c r="D18" s="52"/>
      <c r="E18" s="52"/>
      <c r="F18" s="52"/>
      <c r="G18" s="52"/>
      <c r="H18" s="52"/>
      <c r="I18" s="52"/>
      <c r="J18" s="16" t="s">
        <v>19</v>
      </c>
      <c r="K18" s="17" t="s">
        <v>20</v>
      </c>
      <c r="L18" s="18" t="s">
        <v>21</v>
      </c>
      <c r="M18" s="18" t="s">
        <v>22</v>
      </c>
      <c r="N18" s="52"/>
      <c r="Q18" s="36"/>
    </row>
    <row r="19" spans="1:17" s="9" customFormat="1" ht="12" x14ac:dyDescent="0.2">
      <c r="A19" s="19">
        <v>1</v>
      </c>
      <c r="B19" s="46">
        <v>2</v>
      </c>
      <c r="C19" s="46"/>
      <c r="D19" s="46"/>
      <c r="E19" s="46"/>
      <c r="F19" s="46"/>
      <c r="G19" s="46"/>
      <c r="H19" s="46"/>
      <c r="I19" s="19">
        <v>3</v>
      </c>
      <c r="J19" s="19">
        <v>4</v>
      </c>
      <c r="K19" s="20">
        <v>5</v>
      </c>
      <c r="L19" s="19">
        <v>6</v>
      </c>
      <c r="M19" s="19">
        <v>7</v>
      </c>
      <c r="N19" s="19">
        <v>8</v>
      </c>
      <c r="Q19" s="39"/>
    </row>
    <row r="20" spans="1:17" x14ac:dyDescent="0.25">
      <c r="A20" s="47" t="s">
        <v>23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</row>
    <row r="21" spans="1:17" s="1" customFormat="1" ht="12" x14ac:dyDescent="0.2">
      <c r="A21" s="21" t="s">
        <v>24</v>
      </c>
      <c r="B21" s="48" t="s">
        <v>25</v>
      </c>
      <c r="C21" s="48"/>
      <c r="D21" s="48"/>
      <c r="E21" s="48"/>
      <c r="F21" s="48"/>
      <c r="G21" s="48"/>
      <c r="H21" s="48"/>
      <c r="I21" s="21" t="s">
        <v>26</v>
      </c>
      <c r="J21" s="22">
        <f>J27</f>
        <v>23.779499999999999</v>
      </c>
      <c r="K21" s="22">
        <v>0</v>
      </c>
      <c r="L21" s="22">
        <f>K21-J21</f>
        <v>-23.779499999999999</v>
      </c>
      <c r="M21" s="23">
        <f>L21/J21</f>
        <v>-1</v>
      </c>
      <c r="N21" s="24" t="s">
        <v>27</v>
      </c>
      <c r="Q21" s="36"/>
    </row>
    <row r="22" spans="1:17" s="1" customFormat="1" ht="12" x14ac:dyDescent="0.2">
      <c r="A22" s="21" t="s">
        <v>28</v>
      </c>
      <c r="B22" s="49" t="s">
        <v>29</v>
      </c>
      <c r="C22" s="49"/>
      <c r="D22" s="49"/>
      <c r="E22" s="49"/>
      <c r="F22" s="49"/>
      <c r="G22" s="49"/>
      <c r="H22" s="49"/>
      <c r="I22" s="21" t="s">
        <v>26</v>
      </c>
      <c r="J22" s="22">
        <f>'[1]Тариф.смета табл.1-4'!R22</f>
        <v>0</v>
      </c>
      <c r="K22" s="22">
        <v>0</v>
      </c>
      <c r="L22" s="22">
        <f t="shared" ref="L22:L85" si="0">K22-J22</f>
        <v>0</v>
      </c>
      <c r="M22" s="23">
        <v>0</v>
      </c>
      <c r="N22" s="24" t="s">
        <v>27</v>
      </c>
      <c r="Q22" s="36"/>
    </row>
    <row r="23" spans="1:17" s="1" customFormat="1" ht="24" customHeight="1" x14ac:dyDescent="0.2">
      <c r="A23" s="21" t="s">
        <v>30</v>
      </c>
      <c r="B23" s="50" t="s">
        <v>31</v>
      </c>
      <c r="C23" s="50"/>
      <c r="D23" s="50"/>
      <c r="E23" s="50"/>
      <c r="F23" s="50"/>
      <c r="G23" s="50"/>
      <c r="H23" s="50"/>
      <c r="I23" s="21" t="s">
        <v>26</v>
      </c>
      <c r="J23" s="22">
        <f>'[1]Тариф.смета табл.1-4'!R23</f>
        <v>0</v>
      </c>
      <c r="K23" s="22">
        <v>0</v>
      </c>
      <c r="L23" s="22">
        <f t="shared" si="0"/>
        <v>0</v>
      </c>
      <c r="M23" s="23">
        <v>0</v>
      </c>
      <c r="N23" s="24" t="s">
        <v>27</v>
      </c>
      <c r="Q23" s="36"/>
    </row>
    <row r="24" spans="1:17" s="1" customFormat="1" ht="24" customHeight="1" x14ac:dyDescent="0.2">
      <c r="A24" s="21" t="s">
        <v>32</v>
      </c>
      <c r="B24" s="50" t="s">
        <v>33</v>
      </c>
      <c r="C24" s="50"/>
      <c r="D24" s="50"/>
      <c r="E24" s="50"/>
      <c r="F24" s="50"/>
      <c r="G24" s="50"/>
      <c r="H24" s="50"/>
      <c r="I24" s="21" t="s">
        <v>26</v>
      </c>
      <c r="J24" s="22">
        <f>'[1]Тариф.смета табл.1-4'!R24</f>
        <v>0</v>
      </c>
      <c r="K24" s="22">
        <v>0</v>
      </c>
      <c r="L24" s="22">
        <f t="shared" si="0"/>
        <v>0</v>
      </c>
      <c r="M24" s="23">
        <v>0</v>
      </c>
      <c r="N24" s="24" t="s">
        <v>27</v>
      </c>
      <c r="Q24" s="36"/>
    </row>
    <row r="25" spans="1:17" s="1" customFormat="1" ht="24" customHeight="1" x14ac:dyDescent="0.2">
      <c r="A25" s="21" t="s">
        <v>34</v>
      </c>
      <c r="B25" s="50" t="s">
        <v>35</v>
      </c>
      <c r="C25" s="50"/>
      <c r="D25" s="50"/>
      <c r="E25" s="50"/>
      <c r="F25" s="50"/>
      <c r="G25" s="50"/>
      <c r="H25" s="50"/>
      <c r="I25" s="21" t="s">
        <v>26</v>
      </c>
      <c r="J25" s="22">
        <f>'[1]Тариф.смета табл.1-4'!R25</f>
        <v>0</v>
      </c>
      <c r="K25" s="22">
        <v>0</v>
      </c>
      <c r="L25" s="22">
        <f t="shared" si="0"/>
        <v>0</v>
      </c>
      <c r="M25" s="23">
        <v>0</v>
      </c>
      <c r="N25" s="24" t="s">
        <v>27</v>
      </c>
      <c r="Q25" s="36"/>
    </row>
    <row r="26" spans="1:17" s="1" customFormat="1" ht="12" x14ac:dyDescent="0.2">
      <c r="A26" s="21" t="s">
        <v>36</v>
      </c>
      <c r="B26" s="49" t="s">
        <v>37</v>
      </c>
      <c r="C26" s="49"/>
      <c r="D26" s="49"/>
      <c r="E26" s="49"/>
      <c r="F26" s="49"/>
      <c r="G26" s="49"/>
      <c r="H26" s="49"/>
      <c r="I26" s="21" t="s">
        <v>26</v>
      </c>
      <c r="J26" s="22">
        <f>'[1]Тариф.смета табл.1-4'!R26</f>
        <v>0</v>
      </c>
      <c r="K26" s="22">
        <v>0</v>
      </c>
      <c r="L26" s="22">
        <f t="shared" si="0"/>
        <v>0</v>
      </c>
      <c r="M26" s="23">
        <v>0</v>
      </c>
      <c r="N26" s="24" t="s">
        <v>27</v>
      </c>
      <c r="Q26" s="36"/>
    </row>
    <row r="27" spans="1:17" s="1" customFormat="1" ht="12" x14ac:dyDescent="0.2">
      <c r="A27" s="21" t="s">
        <v>38</v>
      </c>
      <c r="B27" s="49" t="s">
        <v>39</v>
      </c>
      <c r="C27" s="49"/>
      <c r="D27" s="49"/>
      <c r="E27" s="49"/>
      <c r="F27" s="49"/>
      <c r="G27" s="49"/>
      <c r="H27" s="49"/>
      <c r="I27" s="21" t="s">
        <v>26</v>
      </c>
      <c r="J27" s="22">
        <f>J42+J85</f>
        <v>23.779499999999999</v>
      </c>
      <c r="K27" s="22">
        <v>22.13</v>
      </c>
      <c r="L27" s="22">
        <f t="shared" si="0"/>
        <v>-1.6494999999999997</v>
      </c>
      <c r="M27" s="23">
        <f>L27/J27</f>
        <v>-6.9366471120082415E-2</v>
      </c>
      <c r="N27" s="24" t="s">
        <v>27</v>
      </c>
      <c r="Q27" s="36"/>
    </row>
    <row r="28" spans="1:17" s="1" customFormat="1" ht="12" x14ac:dyDescent="0.2">
      <c r="A28" s="21" t="s">
        <v>40</v>
      </c>
      <c r="B28" s="49" t="s">
        <v>41</v>
      </c>
      <c r="C28" s="49"/>
      <c r="D28" s="49"/>
      <c r="E28" s="49"/>
      <c r="F28" s="49"/>
      <c r="G28" s="49"/>
      <c r="H28" s="49"/>
      <c r="I28" s="21" t="s">
        <v>26</v>
      </c>
      <c r="J28" s="22">
        <f>'[1]Тариф.смета табл.1-4'!R28</f>
        <v>0</v>
      </c>
      <c r="K28" s="22">
        <v>0</v>
      </c>
      <c r="L28" s="22">
        <f t="shared" si="0"/>
        <v>0</v>
      </c>
      <c r="M28" s="23">
        <v>0</v>
      </c>
      <c r="N28" s="24" t="s">
        <v>27</v>
      </c>
      <c r="Q28" s="36"/>
    </row>
    <row r="29" spans="1:17" s="1" customFormat="1" ht="12" x14ac:dyDescent="0.2">
      <c r="A29" s="21" t="s">
        <v>42</v>
      </c>
      <c r="B29" s="49" t="s">
        <v>43</v>
      </c>
      <c r="C29" s="49"/>
      <c r="D29" s="49"/>
      <c r="E29" s="49"/>
      <c r="F29" s="49"/>
      <c r="G29" s="49"/>
      <c r="H29" s="49"/>
      <c r="I29" s="21" t="s">
        <v>26</v>
      </c>
      <c r="J29" s="22">
        <f>'[1]Тариф.смета табл.1-4'!R29</f>
        <v>0</v>
      </c>
      <c r="K29" s="22">
        <v>0</v>
      </c>
      <c r="L29" s="22">
        <f t="shared" si="0"/>
        <v>0</v>
      </c>
      <c r="M29" s="23">
        <v>0</v>
      </c>
      <c r="N29" s="24" t="s">
        <v>27</v>
      </c>
      <c r="Q29" s="36"/>
    </row>
    <row r="30" spans="1:17" s="1" customFormat="1" ht="12" x14ac:dyDescent="0.2">
      <c r="A30" s="21" t="s">
        <v>44</v>
      </c>
      <c r="B30" s="49" t="s">
        <v>45</v>
      </c>
      <c r="C30" s="49"/>
      <c r="D30" s="49"/>
      <c r="E30" s="49"/>
      <c r="F30" s="49"/>
      <c r="G30" s="49"/>
      <c r="H30" s="49"/>
      <c r="I30" s="21" t="s">
        <v>26</v>
      </c>
      <c r="J30" s="22">
        <f>'[1]Тариф.смета табл.1-4'!R30</f>
        <v>0</v>
      </c>
      <c r="K30" s="22">
        <v>0</v>
      </c>
      <c r="L30" s="22">
        <f t="shared" si="0"/>
        <v>0</v>
      </c>
      <c r="M30" s="23">
        <v>0</v>
      </c>
      <c r="N30" s="24" t="s">
        <v>27</v>
      </c>
      <c r="Q30" s="36"/>
    </row>
    <row r="31" spans="1:17" s="1" customFormat="1" ht="12" x14ac:dyDescent="0.2">
      <c r="A31" s="21" t="s">
        <v>46</v>
      </c>
      <c r="B31" s="49" t="s">
        <v>47</v>
      </c>
      <c r="C31" s="49"/>
      <c r="D31" s="49"/>
      <c r="E31" s="49"/>
      <c r="F31" s="49"/>
      <c r="G31" s="49"/>
      <c r="H31" s="49"/>
      <c r="I31" s="21" t="s">
        <v>26</v>
      </c>
      <c r="J31" s="22">
        <f>'[1]Тариф.смета табл.1-4'!R31</f>
        <v>0</v>
      </c>
      <c r="K31" s="22">
        <v>0</v>
      </c>
      <c r="L31" s="22">
        <f t="shared" si="0"/>
        <v>0</v>
      </c>
      <c r="M31" s="23">
        <v>0</v>
      </c>
      <c r="N31" s="24" t="s">
        <v>27</v>
      </c>
      <c r="Q31" s="36"/>
    </row>
    <row r="32" spans="1:17" s="1" customFormat="1" ht="24" customHeight="1" x14ac:dyDescent="0.2">
      <c r="A32" s="21" t="s">
        <v>48</v>
      </c>
      <c r="B32" s="50" t="s">
        <v>49</v>
      </c>
      <c r="C32" s="50"/>
      <c r="D32" s="50"/>
      <c r="E32" s="50"/>
      <c r="F32" s="50"/>
      <c r="G32" s="50"/>
      <c r="H32" s="50"/>
      <c r="I32" s="21" t="s">
        <v>26</v>
      </c>
      <c r="J32" s="22">
        <f>'[1]Тариф.смета табл.1-4'!R32</f>
        <v>0</v>
      </c>
      <c r="K32" s="22">
        <v>0</v>
      </c>
      <c r="L32" s="22">
        <f t="shared" si="0"/>
        <v>0</v>
      </c>
      <c r="M32" s="23">
        <v>0</v>
      </c>
      <c r="N32" s="24" t="s">
        <v>27</v>
      </c>
      <c r="Q32" s="36"/>
    </row>
    <row r="33" spans="1:17" s="1" customFormat="1" ht="12" x14ac:dyDescent="0.2">
      <c r="A33" s="21" t="s">
        <v>50</v>
      </c>
      <c r="B33" s="54" t="s">
        <v>51</v>
      </c>
      <c r="C33" s="54"/>
      <c r="D33" s="54"/>
      <c r="E33" s="54"/>
      <c r="F33" s="54"/>
      <c r="G33" s="54"/>
      <c r="H33" s="54"/>
      <c r="I33" s="21" t="s">
        <v>26</v>
      </c>
      <c r="J33" s="22">
        <f>'[1]Тариф.смета табл.1-4'!R33</f>
        <v>0</v>
      </c>
      <c r="K33" s="22">
        <v>0</v>
      </c>
      <c r="L33" s="22">
        <f t="shared" si="0"/>
        <v>0</v>
      </c>
      <c r="M33" s="23">
        <v>0</v>
      </c>
      <c r="N33" s="24" t="s">
        <v>27</v>
      </c>
      <c r="Q33" s="36"/>
    </row>
    <row r="34" spans="1:17" s="1" customFormat="1" ht="12" x14ac:dyDescent="0.2">
      <c r="A34" s="21" t="s">
        <v>52</v>
      </c>
      <c r="B34" s="54" t="s">
        <v>53</v>
      </c>
      <c r="C34" s="54"/>
      <c r="D34" s="54"/>
      <c r="E34" s="54"/>
      <c r="F34" s="54"/>
      <c r="G34" s="54"/>
      <c r="H34" s="54"/>
      <c r="I34" s="21" t="s">
        <v>26</v>
      </c>
      <c r="J34" s="22">
        <f>'[1]Тариф.смета табл.1-4'!R34</f>
        <v>0</v>
      </c>
      <c r="K34" s="22">
        <v>0</v>
      </c>
      <c r="L34" s="22">
        <f t="shared" si="0"/>
        <v>0</v>
      </c>
      <c r="M34" s="23">
        <v>0</v>
      </c>
      <c r="N34" s="24" t="s">
        <v>27</v>
      </c>
      <c r="Q34" s="36"/>
    </row>
    <row r="35" spans="1:17" s="1" customFormat="1" ht="12" x14ac:dyDescent="0.2">
      <c r="A35" s="21" t="s">
        <v>54</v>
      </c>
      <c r="B35" s="49" t="s">
        <v>55</v>
      </c>
      <c r="C35" s="49"/>
      <c r="D35" s="49"/>
      <c r="E35" s="49"/>
      <c r="F35" s="49"/>
      <c r="G35" s="49"/>
      <c r="H35" s="49"/>
      <c r="I35" s="21" t="s">
        <v>26</v>
      </c>
      <c r="J35" s="22">
        <f>'[1]Тариф.смета табл.1-4'!R35</f>
        <v>0</v>
      </c>
      <c r="K35" s="22">
        <v>0</v>
      </c>
      <c r="L35" s="22">
        <f t="shared" si="0"/>
        <v>0</v>
      </c>
      <c r="M35" s="23">
        <v>0</v>
      </c>
      <c r="N35" s="24" t="s">
        <v>27</v>
      </c>
      <c r="Q35" s="36"/>
    </row>
    <row r="36" spans="1:17" s="1" customFormat="1" ht="24" customHeight="1" x14ac:dyDescent="0.2">
      <c r="A36" s="21" t="s">
        <v>56</v>
      </c>
      <c r="B36" s="55" t="s">
        <v>57</v>
      </c>
      <c r="C36" s="55"/>
      <c r="D36" s="55"/>
      <c r="E36" s="55"/>
      <c r="F36" s="55"/>
      <c r="G36" s="55"/>
      <c r="H36" s="55"/>
      <c r="I36" s="21" t="s">
        <v>26</v>
      </c>
      <c r="J36" s="22">
        <f>J42</f>
        <v>23.5885</v>
      </c>
      <c r="K36" s="22">
        <v>0</v>
      </c>
      <c r="L36" s="22">
        <f t="shared" si="0"/>
        <v>-23.5885</v>
      </c>
      <c r="M36" s="23">
        <f>L36/J36</f>
        <v>-1</v>
      </c>
      <c r="N36" s="24" t="s">
        <v>27</v>
      </c>
      <c r="O36" s="14"/>
      <c r="P36" s="2"/>
      <c r="Q36" s="36"/>
    </row>
    <row r="37" spans="1:17" s="1" customFormat="1" ht="12" x14ac:dyDescent="0.2">
      <c r="A37" s="21" t="s">
        <v>58</v>
      </c>
      <c r="B37" s="49" t="s">
        <v>29</v>
      </c>
      <c r="C37" s="49"/>
      <c r="D37" s="49"/>
      <c r="E37" s="49"/>
      <c r="F37" s="49"/>
      <c r="G37" s="49"/>
      <c r="H37" s="49"/>
      <c r="I37" s="21" t="s">
        <v>26</v>
      </c>
      <c r="J37" s="22">
        <f>'[1]Тариф.смета табл.1-4'!R37</f>
        <v>0</v>
      </c>
      <c r="K37" s="22">
        <v>0</v>
      </c>
      <c r="L37" s="22">
        <f t="shared" si="0"/>
        <v>0</v>
      </c>
      <c r="M37" s="23">
        <v>0</v>
      </c>
      <c r="N37" s="24" t="s">
        <v>27</v>
      </c>
      <c r="Q37" s="36"/>
    </row>
    <row r="38" spans="1:17" s="1" customFormat="1" ht="24" customHeight="1" x14ac:dyDescent="0.2">
      <c r="A38" s="21" t="s">
        <v>59</v>
      </c>
      <c r="B38" s="56" t="s">
        <v>31</v>
      </c>
      <c r="C38" s="56"/>
      <c r="D38" s="56"/>
      <c r="E38" s="56"/>
      <c r="F38" s="56"/>
      <c r="G38" s="56"/>
      <c r="H38" s="56"/>
      <c r="I38" s="21" t="s">
        <v>26</v>
      </c>
      <c r="J38" s="22">
        <f>'[1]Тариф.смета табл.1-4'!R38</f>
        <v>0</v>
      </c>
      <c r="K38" s="22">
        <v>0</v>
      </c>
      <c r="L38" s="22">
        <f t="shared" si="0"/>
        <v>0</v>
      </c>
      <c r="M38" s="23">
        <v>0</v>
      </c>
      <c r="N38" s="24" t="s">
        <v>27</v>
      </c>
      <c r="Q38" s="36"/>
    </row>
    <row r="39" spans="1:17" s="1" customFormat="1" ht="24" customHeight="1" x14ac:dyDescent="0.2">
      <c r="A39" s="21" t="s">
        <v>60</v>
      </c>
      <c r="B39" s="56" t="s">
        <v>33</v>
      </c>
      <c r="C39" s="56"/>
      <c r="D39" s="56"/>
      <c r="E39" s="56"/>
      <c r="F39" s="56"/>
      <c r="G39" s="56"/>
      <c r="H39" s="56"/>
      <c r="I39" s="21" t="s">
        <v>26</v>
      </c>
      <c r="J39" s="22">
        <f>'[1]Тариф.смета табл.1-4'!R39</f>
        <v>0</v>
      </c>
      <c r="K39" s="22">
        <v>0</v>
      </c>
      <c r="L39" s="22">
        <f t="shared" si="0"/>
        <v>0</v>
      </c>
      <c r="M39" s="23">
        <v>0</v>
      </c>
      <c r="N39" s="24" t="s">
        <v>27</v>
      </c>
      <c r="Q39" s="36"/>
    </row>
    <row r="40" spans="1:17" s="1" customFormat="1" ht="24" customHeight="1" x14ac:dyDescent="0.2">
      <c r="A40" s="21" t="s">
        <v>61</v>
      </c>
      <c r="B40" s="56" t="s">
        <v>35</v>
      </c>
      <c r="C40" s="56"/>
      <c r="D40" s="56"/>
      <c r="E40" s="56"/>
      <c r="F40" s="56"/>
      <c r="G40" s="56"/>
      <c r="H40" s="56"/>
      <c r="I40" s="21" t="s">
        <v>26</v>
      </c>
      <c r="J40" s="22">
        <f>'[1]Тариф.смета табл.1-4'!R40</f>
        <v>0</v>
      </c>
      <c r="K40" s="22">
        <v>0</v>
      </c>
      <c r="L40" s="22">
        <f t="shared" si="0"/>
        <v>0</v>
      </c>
      <c r="M40" s="23">
        <v>0</v>
      </c>
      <c r="N40" s="24" t="s">
        <v>27</v>
      </c>
      <c r="Q40" s="36"/>
    </row>
    <row r="41" spans="1:17" s="1" customFormat="1" ht="12" x14ac:dyDescent="0.2">
      <c r="A41" s="21" t="s">
        <v>62</v>
      </c>
      <c r="B41" s="49" t="s">
        <v>37</v>
      </c>
      <c r="C41" s="49"/>
      <c r="D41" s="49"/>
      <c r="E41" s="49"/>
      <c r="F41" s="49"/>
      <c r="G41" s="49"/>
      <c r="H41" s="49"/>
      <c r="I41" s="21" t="s">
        <v>26</v>
      </c>
      <c r="J41" s="22">
        <f>'[1]Тариф.смета табл.1-4'!R41</f>
        <v>0</v>
      </c>
      <c r="K41" s="22">
        <v>0</v>
      </c>
      <c r="L41" s="22">
        <f t="shared" si="0"/>
        <v>0</v>
      </c>
      <c r="M41" s="23">
        <v>0</v>
      </c>
      <c r="N41" s="24" t="s">
        <v>27</v>
      </c>
      <c r="Q41" s="36"/>
    </row>
    <row r="42" spans="1:17" s="1" customFormat="1" ht="12" x14ac:dyDescent="0.2">
      <c r="A42" s="21" t="s">
        <v>63</v>
      </c>
      <c r="B42" s="49" t="s">
        <v>39</v>
      </c>
      <c r="C42" s="49"/>
      <c r="D42" s="49"/>
      <c r="E42" s="49"/>
      <c r="F42" s="49"/>
      <c r="G42" s="49"/>
      <c r="H42" s="49"/>
      <c r="I42" s="21" t="s">
        <v>26</v>
      </c>
      <c r="J42" s="22">
        <f>J51+J60+J66+J67+J68+J71+J75</f>
        <v>23.5885</v>
      </c>
      <c r="K42" s="22">
        <v>0</v>
      </c>
      <c r="L42" s="22">
        <f t="shared" si="0"/>
        <v>-23.5885</v>
      </c>
      <c r="M42" s="23">
        <f>L42/J42</f>
        <v>-1</v>
      </c>
      <c r="N42" s="24" t="s">
        <v>27</v>
      </c>
      <c r="Q42" s="36"/>
    </row>
    <row r="43" spans="1:17" s="1" customFormat="1" ht="12" x14ac:dyDescent="0.2">
      <c r="A43" s="21" t="s">
        <v>64</v>
      </c>
      <c r="B43" s="49" t="s">
        <v>41</v>
      </c>
      <c r="C43" s="49"/>
      <c r="D43" s="49"/>
      <c r="E43" s="49"/>
      <c r="F43" s="49"/>
      <c r="G43" s="49"/>
      <c r="H43" s="49"/>
      <c r="I43" s="21" t="s">
        <v>26</v>
      </c>
      <c r="J43" s="22">
        <f>'[1]Тариф.смета табл.1-4'!R43</f>
        <v>0</v>
      </c>
      <c r="K43" s="22">
        <v>0</v>
      </c>
      <c r="L43" s="22">
        <f t="shared" si="0"/>
        <v>0</v>
      </c>
      <c r="M43" s="23">
        <v>0</v>
      </c>
      <c r="N43" s="24" t="s">
        <v>27</v>
      </c>
      <c r="Q43" s="36"/>
    </row>
    <row r="44" spans="1:17" s="1" customFormat="1" ht="12" x14ac:dyDescent="0.2">
      <c r="A44" s="21" t="s">
        <v>65</v>
      </c>
      <c r="B44" s="49" t="s">
        <v>43</v>
      </c>
      <c r="C44" s="49"/>
      <c r="D44" s="49"/>
      <c r="E44" s="49"/>
      <c r="F44" s="49"/>
      <c r="G44" s="49"/>
      <c r="H44" s="49"/>
      <c r="I44" s="21" t="s">
        <v>26</v>
      </c>
      <c r="J44" s="22">
        <f>'[1]Тариф.смета табл.1-4'!R44</f>
        <v>0</v>
      </c>
      <c r="K44" s="22">
        <v>0</v>
      </c>
      <c r="L44" s="22">
        <f t="shared" si="0"/>
        <v>0</v>
      </c>
      <c r="M44" s="23">
        <v>0</v>
      </c>
      <c r="N44" s="24" t="s">
        <v>27</v>
      </c>
      <c r="Q44" s="36"/>
    </row>
    <row r="45" spans="1:17" s="1" customFormat="1" ht="12" x14ac:dyDescent="0.2">
      <c r="A45" s="21" t="s">
        <v>66</v>
      </c>
      <c r="B45" s="49" t="s">
        <v>45</v>
      </c>
      <c r="C45" s="49"/>
      <c r="D45" s="49"/>
      <c r="E45" s="49"/>
      <c r="F45" s="49"/>
      <c r="G45" s="49"/>
      <c r="H45" s="49"/>
      <c r="I45" s="21" t="s">
        <v>26</v>
      </c>
      <c r="J45" s="22">
        <f>'[1]Тариф.смета табл.1-4'!R45</f>
        <v>0</v>
      </c>
      <c r="K45" s="22">
        <v>0</v>
      </c>
      <c r="L45" s="22">
        <f t="shared" si="0"/>
        <v>0</v>
      </c>
      <c r="M45" s="23">
        <v>0</v>
      </c>
      <c r="N45" s="24" t="s">
        <v>27</v>
      </c>
      <c r="Q45" s="36"/>
    </row>
    <row r="46" spans="1:17" s="1" customFormat="1" ht="12" x14ac:dyDescent="0.2">
      <c r="A46" s="21" t="s">
        <v>67</v>
      </c>
      <c r="B46" s="49" t="s">
        <v>47</v>
      </c>
      <c r="C46" s="49"/>
      <c r="D46" s="49"/>
      <c r="E46" s="49"/>
      <c r="F46" s="49"/>
      <c r="G46" s="49"/>
      <c r="H46" s="49"/>
      <c r="I46" s="21" t="s">
        <v>26</v>
      </c>
      <c r="J46" s="22">
        <f>'[1]Тариф.смета табл.1-4'!R46</f>
        <v>0</v>
      </c>
      <c r="K46" s="22">
        <v>0</v>
      </c>
      <c r="L46" s="22">
        <f t="shared" si="0"/>
        <v>0</v>
      </c>
      <c r="M46" s="23">
        <v>0</v>
      </c>
      <c r="N46" s="24" t="s">
        <v>27</v>
      </c>
      <c r="Q46" s="36"/>
    </row>
    <row r="47" spans="1:17" s="1" customFormat="1" ht="24" customHeight="1" x14ac:dyDescent="0.2">
      <c r="A47" s="21" t="s">
        <v>68</v>
      </c>
      <c r="B47" s="50" t="s">
        <v>49</v>
      </c>
      <c r="C47" s="50"/>
      <c r="D47" s="50"/>
      <c r="E47" s="50"/>
      <c r="F47" s="50"/>
      <c r="G47" s="50"/>
      <c r="H47" s="50"/>
      <c r="I47" s="21" t="s">
        <v>26</v>
      </c>
      <c r="J47" s="22">
        <f>'[1]Тариф.смета табл.1-4'!R47</f>
        <v>0</v>
      </c>
      <c r="K47" s="22">
        <v>0</v>
      </c>
      <c r="L47" s="22">
        <f t="shared" si="0"/>
        <v>0</v>
      </c>
      <c r="M47" s="23">
        <v>0</v>
      </c>
      <c r="N47" s="24" t="s">
        <v>27</v>
      </c>
      <c r="Q47" s="36"/>
    </row>
    <row r="48" spans="1:17" s="1" customFormat="1" ht="12" x14ac:dyDescent="0.2">
      <c r="A48" s="21" t="s">
        <v>69</v>
      </c>
      <c r="B48" s="54" t="s">
        <v>51</v>
      </c>
      <c r="C48" s="54"/>
      <c r="D48" s="54"/>
      <c r="E48" s="54"/>
      <c r="F48" s="54"/>
      <c r="G48" s="54"/>
      <c r="H48" s="54"/>
      <c r="I48" s="21" t="s">
        <v>26</v>
      </c>
      <c r="J48" s="22">
        <f>'[1]Тариф.смета табл.1-4'!R48</f>
        <v>0</v>
      </c>
      <c r="K48" s="22">
        <v>0</v>
      </c>
      <c r="L48" s="22">
        <f t="shared" si="0"/>
        <v>0</v>
      </c>
      <c r="M48" s="23">
        <v>0</v>
      </c>
      <c r="N48" s="24" t="s">
        <v>27</v>
      </c>
      <c r="Q48" s="36"/>
    </row>
    <row r="49" spans="1:18" s="1" customFormat="1" ht="12" x14ac:dyDescent="0.2">
      <c r="A49" s="21" t="s">
        <v>70</v>
      </c>
      <c r="B49" s="54" t="s">
        <v>53</v>
      </c>
      <c r="C49" s="54"/>
      <c r="D49" s="54"/>
      <c r="E49" s="54"/>
      <c r="F49" s="54"/>
      <c r="G49" s="54"/>
      <c r="H49" s="54"/>
      <c r="I49" s="21" t="s">
        <v>26</v>
      </c>
      <c r="J49" s="22">
        <f>'[1]Тариф.смета табл.1-4'!R49</f>
        <v>0</v>
      </c>
      <c r="K49" s="22">
        <v>0</v>
      </c>
      <c r="L49" s="22">
        <f t="shared" si="0"/>
        <v>0</v>
      </c>
      <c r="M49" s="23">
        <v>0</v>
      </c>
      <c r="N49" s="24" t="s">
        <v>27</v>
      </c>
      <c r="Q49" s="36"/>
    </row>
    <row r="50" spans="1:18" s="1" customFormat="1" ht="12" x14ac:dyDescent="0.2">
      <c r="A50" s="21" t="s">
        <v>71</v>
      </c>
      <c r="B50" s="49" t="s">
        <v>55</v>
      </c>
      <c r="C50" s="49"/>
      <c r="D50" s="49"/>
      <c r="E50" s="49"/>
      <c r="F50" s="49"/>
      <c r="G50" s="49"/>
      <c r="H50" s="49"/>
      <c r="I50" s="21" t="s">
        <v>26</v>
      </c>
      <c r="J50" s="22">
        <f>'[1]Тариф.смета табл.1-4'!R50</f>
        <v>0</v>
      </c>
      <c r="K50" s="22">
        <v>0</v>
      </c>
      <c r="L50" s="22">
        <f t="shared" si="0"/>
        <v>0</v>
      </c>
      <c r="M50" s="23">
        <v>0</v>
      </c>
      <c r="N50" s="24" t="s">
        <v>27</v>
      </c>
      <c r="Q50" s="36"/>
    </row>
    <row r="51" spans="1:18" s="15" customFormat="1" ht="12" x14ac:dyDescent="0.2">
      <c r="A51" s="25" t="s">
        <v>72</v>
      </c>
      <c r="B51" s="59" t="s">
        <v>73</v>
      </c>
      <c r="C51" s="59"/>
      <c r="D51" s="59"/>
      <c r="E51" s="59"/>
      <c r="F51" s="59"/>
      <c r="G51" s="59"/>
      <c r="H51" s="59"/>
      <c r="I51" s="25" t="s">
        <v>26</v>
      </c>
      <c r="J51" s="22">
        <f>J52+J53+J58+J59</f>
        <v>16.309000000000001</v>
      </c>
      <c r="K51" s="22">
        <f>K52+K53+K58+K59</f>
        <v>5.6137500000000005</v>
      </c>
      <c r="L51" s="22">
        <f t="shared" si="0"/>
        <v>-10.695250000000001</v>
      </c>
      <c r="M51" s="23">
        <f>L51/J51</f>
        <v>-0.6557882150959593</v>
      </c>
      <c r="N51" s="24" t="s">
        <v>27</v>
      </c>
      <c r="Q51" s="40"/>
    </row>
    <row r="52" spans="1:18" s="1" customFormat="1" ht="12" x14ac:dyDescent="0.2">
      <c r="A52" s="21" t="s">
        <v>59</v>
      </c>
      <c r="B52" s="54" t="s">
        <v>74</v>
      </c>
      <c r="C52" s="54"/>
      <c r="D52" s="54"/>
      <c r="E52" s="54"/>
      <c r="F52" s="54"/>
      <c r="G52" s="54"/>
      <c r="H52" s="54"/>
      <c r="I52" s="21" t="s">
        <v>26</v>
      </c>
      <c r="J52" s="22">
        <f>'[1]Тариф.смета табл.1-4'!R52</f>
        <v>0</v>
      </c>
      <c r="K52" s="22">
        <v>0</v>
      </c>
      <c r="L52" s="22">
        <f t="shared" si="0"/>
        <v>0</v>
      </c>
      <c r="M52" s="23">
        <v>0</v>
      </c>
      <c r="N52" s="24" t="s">
        <v>27</v>
      </c>
      <c r="Q52" s="36"/>
    </row>
    <row r="53" spans="1:18" s="1" customFormat="1" ht="12" x14ac:dyDescent="0.2">
      <c r="A53" s="21" t="s">
        <v>60</v>
      </c>
      <c r="B53" s="54" t="s">
        <v>75</v>
      </c>
      <c r="C53" s="54"/>
      <c r="D53" s="54"/>
      <c r="E53" s="54"/>
      <c r="F53" s="54"/>
      <c r="G53" s="54"/>
      <c r="H53" s="54"/>
      <c r="I53" s="21" t="s">
        <v>26</v>
      </c>
      <c r="J53" s="22">
        <f>J54</f>
        <v>16.027000000000001</v>
      </c>
      <c r="K53" s="22">
        <f>K54</f>
        <v>4.0067500000000003</v>
      </c>
      <c r="L53" s="22">
        <f t="shared" si="0"/>
        <v>-12.020250000000001</v>
      </c>
      <c r="M53" s="23">
        <f>L53/J53</f>
        <v>-0.75</v>
      </c>
      <c r="N53" s="24" t="s">
        <v>27</v>
      </c>
      <c r="Q53" s="36"/>
    </row>
    <row r="54" spans="1:18" s="1" customFormat="1" ht="12" x14ac:dyDescent="0.2">
      <c r="A54" s="21" t="s">
        <v>76</v>
      </c>
      <c r="B54" s="58" t="s">
        <v>77</v>
      </c>
      <c r="C54" s="58"/>
      <c r="D54" s="58"/>
      <c r="E54" s="58"/>
      <c r="F54" s="58"/>
      <c r="G54" s="58"/>
      <c r="H54" s="58"/>
      <c r="I54" s="21" t="s">
        <v>26</v>
      </c>
      <c r="J54" s="22">
        <f>J55</f>
        <v>16.027000000000001</v>
      </c>
      <c r="K54" s="22">
        <f>K55</f>
        <v>4.0067500000000003</v>
      </c>
      <c r="L54" s="22">
        <f t="shared" si="0"/>
        <v>-12.020250000000001</v>
      </c>
      <c r="M54" s="23">
        <f>L54/J54</f>
        <v>-0.75</v>
      </c>
      <c r="N54" s="24" t="s">
        <v>27</v>
      </c>
      <c r="Q54" s="36"/>
    </row>
    <row r="55" spans="1:18" s="1" customFormat="1" ht="12" customHeight="1" x14ac:dyDescent="0.2">
      <c r="A55" s="21" t="s">
        <v>78</v>
      </c>
      <c r="B55" s="57" t="s">
        <v>79</v>
      </c>
      <c r="C55" s="57"/>
      <c r="D55" s="57"/>
      <c r="E55" s="57"/>
      <c r="F55" s="57"/>
      <c r="G55" s="57"/>
      <c r="H55" s="57"/>
      <c r="I55" s="21" t="s">
        <v>26</v>
      </c>
      <c r="J55" s="22">
        <v>16.027000000000001</v>
      </c>
      <c r="K55" s="22">
        <f>J55/4</f>
        <v>4.0067500000000003</v>
      </c>
      <c r="L55" s="22">
        <f t="shared" si="0"/>
        <v>-12.020250000000001</v>
      </c>
      <c r="M55" s="23">
        <f>L55/J55</f>
        <v>-0.75</v>
      </c>
      <c r="N55" s="24" t="s">
        <v>27</v>
      </c>
      <c r="Q55" s="36" t="s">
        <v>709</v>
      </c>
    </row>
    <row r="56" spans="1:18" s="1" customFormat="1" ht="12" x14ac:dyDescent="0.2">
      <c r="A56" s="21" t="s">
        <v>80</v>
      </c>
      <c r="B56" s="57" t="s">
        <v>81</v>
      </c>
      <c r="C56" s="57"/>
      <c r="D56" s="57"/>
      <c r="E56" s="57"/>
      <c r="F56" s="57"/>
      <c r="G56" s="57"/>
      <c r="H56" s="57"/>
      <c r="I56" s="21" t="s">
        <v>26</v>
      </c>
      <c r="J56" s="22">
        <f>'[1]Тариф.смета табл.1-4'!R56</f>
        <v>0</v>
      </c>
      <c r="K56" s="22">
        <v>0</v>
      </c>
      <c r="L56" s="22">
        <f t="shared" si="0"/>
        <v>0</v>
      </c>
      <c r="M56" s="23">
        <v>0</v>
      </c>
      <c r="N56" s="24" t="s">
        <v>27</v>
      </c>
      <c r="Q56" s="36"/>
    </row>
    <row r="57" spans="1:18" s="1" customFormat="1" ht="12" x14ac:dyDescent="0.2">
      <c r="A57" s="21" t="s">
        <v>82</v>
      </c>
      <c r="B57" s="58" t="s">
        <v>83</v>
      </c>
      <c r="C57" s="58"/>
      <c r="D57" s="58"/>
      <c r="E57" s="58"/>
      <c r="F57" s="58"/>
      <c r="G57" s="58"/>
      <c r="H57" s="58"/>
      <c r="I57" s="21" t="s">
        <v>26</v>
      </c>
      <c r="J57" s="22">
        <f>'[1]Тариф.смета табл.1-4'!R57</f>
        <v>0</v>
      </c>
      <c r="K57" s="22">
        <v>0</v>
      </c>
      <c r="L57" s="22">
        <f t="shared" si="0"/>
        <v>0</v>
      </c>
      <c r="M57" s="23">
        <v>0</v>
      </c>
      <c r="N57" s="24" t="s">
        <v>27</v>
      </c>
      <c r="Q57" s="36"/>
    </row>
    <row r="58" spans="1:18" s="1" customFormat="1" ht="12" x14ac:dyDescent="0.2">
      <c r="A58" s="21" t="s">
        <v>61</v>
      </c>
      <c r="B58" s="54" t="s">
        <v>84</v>
      </c>
      <c r="C58" s="54"/>
      <c r="D58" s="54"/>
      <c r="E58" s="54"/>
      <c r="F58" s="54"/>
      <c r="G58" s="54"/>
      <c r="H58" s="54"/>
      <c r="I58" s="21" t="s">
        <v>26</v>
      </c>
      <c r="J58" s="22">
        <f>'[1]Тариф.смета табл.1-4'!R58</f>
        <v>0</v>
      </c>
      <c r="K58" s="22">
        <v>0</v>
      </c>
      <c r="L58" s="22">
        <f t="shared" si="0"/>
        <v>0</v>
      </c>
      <c r="M58" s="23">
        <v>0</v>
      </c>
      <c r="N58" s="24" t="s">
        <v>27</v>
      </c>
      <c r="Q58" s="36"/>
    </row>
    <row r="59" spans="1:18" s="1" customFormat="1" ht="24" x14ac:dyDescent="0.2">
      <c r="A59" s="21" t="s">
        <v>85</v>
      </c>
      <c r="B59" s="54" t="s">
        <v>86</v>
      </c>
      <c r="C59" s="54"/>
      <c r="D59" s="54"/>
      <c r="E59" s="54"/>
      <c r="F59" s="54"/>
      <c r="G59" s="54"/>
      <c r="H59" s="54"/>
      <c r="I59" s="21" t="s">
        <v>26</v>
      </c>
      <c r="J59" s="22">
        <v>0.28199999999999997</v>
      </c>
      <c r="K59" s="22">
        <v>1.607</v>
      </c>
      <c r="L59" s="22">
        <f t="shared" si="0"/>
        <v>1.325</v>
      </c>
      <c r="M59" s="23">
        <f>L59/J59</f>
        <v>4.6985815602836887</v>
      </c>
      <c r="N59" s="24" t="s">
        <v>27</v>
      </c>
      <c r="Q59" s="36" t="s">
        <v>702</v>
      </c>
      <c r="R59" s="1" t="s">
        <v>710</v>
      </c>
    </row>
    <row r="60" spans="1:18" s="15" customFormat="1" ht="12" x14ac:dyDescent="0.2">
      <c r="A60" s="25" t="s">
        <v>87</v>
      </c>
      <c r="B60" s="59" t="s">
        <v>88</v>
      </c>
      <c r="C60" s="59"/>
      <c r="D60" s="59"/>
      <c r="E60" s="59"/>
      <c r="F60" s="59"/>
      <c r="G60" s="59"/>
      <c r="H60" s="59"/>
      <c r="I60" s="25" t="s">
        <v>26</v>
      </c>
      <c r="J60" s="22">
        <f>J65</f>
        <v>1.7749999999999999</v>
      </c>
      <c r="K60" s="22">
        <v>0</v>
      </c>
      <c r="L60" s="22">
        <f t="shared" si="0"/>
        <v>-1.7749999999999999</v>
      </c>
      <c r="M60" s="23">
        <f>L60/J60</f>
        <v>-1</v>
      </c>
      <c r="N60" s="24" t="s">
        <v>27</v>
      </c>
      <c r="Q60" s="40"/>
    </row>
    <row r="61" spans="1:18" s="1" customFormat="1" ht="24" customHeight="1" x14ac:dyDescent="0.2">
      <c r="A61" s="21" t="s">
        <v>89</v>
      </c>
      <c r="B61" s="56" t="s">
        <v>90</v>
      </c>
      <c r="C61" s="56"/>
      <c r="D61" s="56"/>
      <c r="E61" s="56"/>
      <c r="F61" s="56"/>
      <c r="G61" s="56"/>
      <c r="H61" s="56"/>
      <c r="I61" s="21" t="s">
        <v>26</v>
      </c>
      <c r="J61" s="22">
        <f>'[1]Тариф.смета табл.1-4'!R61</f>
        <v>0</v>
      </c>
      <c r="K61" s="22">
        <v>0</v>
      </c>
      <c r="L61" s="22">
        <f t="shared" si="0"/>
        <v>0</v>
      </c>
      <c r="M61" s="23">
        <v>0</v>
      </c>
      <c r="N61" s="24" t="s">
        <v>27</v>
      </c>
      <c r="Q61" s="36"/>
    </row>
    <row r="62" spans="1:18" s="1" customFormat="1" ht="24" customHeight="1" x14ac:dyDescent="0.2">
      <c r="A62" s="21" t="s">
        <v>91</v>
      </c>
      <c r="B62" s="56" t="s">
        <v>92</v>
      </c>
      <c r="C62" s="56"/>
      <c r="D62" s="56"/>
      <c r="E62" s="56"/>
      <c r="F62" s="56"/>
      <c r="G62" s="56"/>
      <c r="H62" s="56"/>
      <c r="I62" s="21" t="s">
        <v>26</v>
      </c>
      <c r="J62" s="22">
        <f>'[1]Тариф.смета табл.1-4'!R62</f>
        <v>0</v>
      </c>
      <c r="K62" s="22">
        <v>0</v>
      </c>
      <c r="L62" s="22">
        <f t="shared" si="0"/>
        <v>0</v>
      </c>
      <c r="M62" s="23">
        <v>0</v>
      </c>
      <c r="N62" s="24" t="s">
        <v>27</v>
      </c>
      <c r="Q62" s="36"/>
    </row>
    <row r="63" spans="1:18" s="1" customFormat="1" ht="12" x14ac:dyDescent="0.2">
      <c r="A63" s="21" t="s">
        <v>93</v>
      </c>
      <c r="B63" s="54" t="s">
        <v>94</v>
      </c>
      <c r="C63" s="54"/>
      <c r="D63" s="54"/>
      <c r="E63" s="54"/>
      <c r="F63" s="54"/>
      <c r="G63" s="54"/>
      <c r="H63" s="54"/>
      <c r="I63" s="21" t="s">
        <v>26</v>
      </c>
      <c r="J63" s="22">
        <f>'[1]Тариф.смета табл.1-4'!R63</f>
        <v>0</v>
      </c>
      <c r="K63" s="22">
        <v>0</v>
      </c>
      <c r="L63" s="22">
        <f t="shared" si="0"/>
        <v>0</v>
      </c>
      <c r="M63" s="23">
        <v>0</v>
      </c>
      <c r="N63" s="24" t="s">
        <v>27</v>
      </c>
      <c r="Q63" s="36"/>
    </row>
    <row r="64" spans="1:18" s="1" customFormat="1" ht="12" x14ac:dyDescent="0.2">
      <c r="A64" s="21" t="s">
        <v>95</v>
      </c>
      <c r="B64" s="54" t="s">
        <v>96</v>
      </c>
      <c r="C64" s="54"/>
      <c r="D64" s="54"/>
      <c r="E64" s="54"/>
      <c r="F64" s="54"/>
      <c r="G64" s="54"/>
      <c r="H64" s="54"/>
      <c r="I64" s="21" t="s">
        <v>26</v>
      </c>
      <c r="J64" s="22">
        <f>'[1]Тариф.смета табл.1-4'!R64</f>
        <v>0</v>
      </c>
      <c r="K64" s="22">
        <v>0</v>
      </c>
      <c r="L64" s="22">
        <f t="shared" si="0"/>
        <v>0</v>
      </c>
      <c r="M64" s="23">
        <v>0</v>
      </c>
      <c r="N64" s="24" t="s">
        <v>27</v>
      </c>
      <c r="Q64" s="36"/>
    </row>
    <row r="65" spans="1:18" s="1" customFormat="1" ht="24" x14ac:dyDescent="0.2">
      <c r="A65" s="21" t="s">
        <v>97</v>
      </c>
      <c r="B65" s="54" t="s">
        <v>98</v>
      </c>
      <c r="C65" s="54"/>
      <c r="D65" s="54"/>
      <c r="E65" s="54"/>
      <c r="F65" s="54"/>
      <c r="G65" s="54"/>
      <c r="H65" s="54"/>
      <c r="I65" s="21" t="s">
        <v>26</v>
      </c>
      <c r="J65" s="22">
        <v>1.7749999999999999</v>
      </c>
      <c r="K65" s="22">
        <v>3.7639999999999998</v>
      </c>
      <c r="L65" s="22">
        <f t="shared" si="0"/>
        <v>1.9889999999999999</v>
      </c>
      <c r="M65" s="23">
        <f>L65/J65</f>
        <v>1.1205633802816901</v>
      </c>
      <c r="N65" s="24" t="s">
        <v>27</v>
      </c>
      <c r="Q65" s="36" t="s">
        <v>703</v>
      </c>
      <c r="R65" s="1" t="s">
        <v>711</v>
      </c>
    </row>
    <row r="66" spans="1:18" s="15" customFormat="1" ht="24" x14ac:dyDescent="0.2">
      <c r="A66" s="25" t="s">
        <v>99</v>
      </c>
      <c r="B66" s="59" t="s">
        <v>100</v>
      </c>
      <c r="C66" s="59"/>
      <c r="D66" s="59"/>
      <c r="E66" s="59"/>
      <c r="F66" s="59"/>
      <c r="G66" s="59"/>
      <c r="H66" s="59"/>
      <c r="I66" s="25" t="s">
        <v>26</v>
      </c>
      <c r="J66" s="22">
        <v>4.8650000000000002</v>
      </c>
      <c r="K66" s="22">
        <v>1.448</v>
      </c>
      <c r="L66" s="22">
        <f t="shared" si="0"/>
        <v>-3.4170000000000003</v>
      </c>
      <c r="M66" s="23">
        <f>L66/J66</f>
        <v>-0.70236382322713264</v>
      </c>
      <c r="N66" s="24" t="s">
        <v>27</v>
      </c>
      <c r="Q66" s="36" t="s">
        <v>704</v>
      </c>
      <c r="R66" s="15" t="s">
        <v>712</v>
      </c>
    </row>
    <row r="67" spans="1:18" s="15" customFormat="1" ht="24" x14ac:dyDescent="0.2">
      <c r="A67" s="25" t="s">
        <v>101</v>
      </c>
      <c r="B67" s="59" t="s">
        <v>102</v>
      </c>
      <c r="C67" s="59"/>
      <c r="D67" s="59"/>
      <c r="E67" s="59"/>
      <c r="F67" s="59"/>
      <c r="G67" s="59"/>
      <c r="H67" s="59"/>
      <c r="I67" s="25" t="s">
        <v>26</v>
      </c>
      <c r="J67" s="22">
        <v>0.22950000000000001</v>
      </c>
      <c r="K67" s="22">
        <v>0.95</v>
      </c>
      <c r="L67" s="22">
        <f t="shared" si="0"/>
        <v>0.72049999999999992</v>
      </c>
      <c r="M67" s="23">
        <f>L67/J67</f>
        <v>3.1394335511982567</v>
      </c>
      <c r="N67" s="24" t="s">
        <v>27</v>
      </c>
      <c r="Q67" s="36" t="s">
        <v>705</v>
      </c>
      <c r="R67" s="15" t="s">
        <v>713</v>
      </c>
    </row>
    <row r="68" spans="1:18" s="15" customFormat="1" ht="12" x14ac:dyDescent="0.2">
      <c r="A68" s="25" t="s">
        <v>103</v>
      </c>
      <c r="B68" s="59" t="s">
        <v>104</v>
      </c>
      <c r="C68" s="59"/>
      <c r="D68" s="59"/>
      <c r="E68" s="59"/>
      <c r="F68" s="59"/>
      <c r="G68" s="59"/>
      <c r="H68" s="59"/>
      <c r="I68" s="25" t="s">
        <v>26</v>
      </c>
      <c r="J68" s="22">
        <f>'[1]Тариф.смета табл.1-4'!R68</f>
        <v>0</v>
      </c>
      <c r="K68" s="22">
        <v>0</v>
      </c>
      <c r="L68" s="22">
        <f t="shared" si="0"/>
        <v>0</v>
      </c>
      <c r="M68" s="23">
        <v>0</v>
      </c>
      <c r="N68" s="24" t="s">
        <v>27</v>
      </c>
      <c r="Q68" s="40"/>
    </row>
    <row r="69" spans="1:18" s="1" customFormat="1" ht="12" x14ac:dyDescent="0.2">
      <c r="A69" s="21" t="s">
        <v>105</v>
      </c>
      <c r="B69" s="54" t="s">
        <v>106</v>
      </c>
      <c r="C69" s="54"/>
      <c r="D69" s="54"/>
      <c r="E69" s="54"/>
      <c r="F69" s="54"/>
      <c r="G69" s="54"/>
      <c r="H69" s="54"/>
      <c r="I69" s="21" t="s">
        <v>26</v>
      </c>
      <c r="J69" s="22">
        <f>'[1]Тариф.смета табл.1-4'!R69</f>
        <v>0</v>
      </c>
      <c r="K69" s="22">
        <v>0</v>
      </c>
      <c r="L69" s="22">
        <f t="shared" si="0"/>
        <v>0</v>
      </c>
      <c r="M69" s="23">
        <v>0</v>
      </c>
      <c r="N69" s="24" t="s">
        <v>27</v>
      </c>
      <c r="Q69" s="36"/>
    </row>
    <row r="70" spans="1:18" s="1" customFormat="1" ht="12" x14ac:dyDescent="0.2">
      <c r="A70" s="21" t="s">
        <v>107</v>
      </c>
      <c r="B70" s="54" t="s">
        <v>108</v>
      </c>
      <c r="C70" s="54"/>
      <c r="D70" s="54"/>
      <c r="E70" s="54"/>
      <c r="F70" s="54"/>
      <c r="G70" s="54"/>
      <c r="H70" s="54"/>
      <c r="I70" s="21" t="s">
        <v>26</v>
      </c>
      <c r="J70" s="22">
        <f>'[1]Тариф.смета табл.1-4'!R70</f>
        <v>0</v>
      </c>
      <c r="K70" s="22">
        <v>0</v>
      </c>
      <c r="L70" s="22">
        <f t="shared" si="0"/>
        <v>0</v>
      </c>
      <c r="M70" s="23">
        <v>0</v>
      </c>
      <c r="N70" s="24" t="s">
        <v>27</v>
      </c>
      <c r="Q70" s="36"/>
    </row>
    <row r="71" spans="1:18" s="15" customFormat="1" ht="12" x14ac:dyDescent="0.2">
      <c r="A71" s="25" t="s">
        <v>109</v>
      </c>
      <c r="B71" s="59" t="s">
        <v>110</v>
      </c>
      <c r="C71" s="59"/>
      <c r="D71" s="59"/>
      <c r="E71" s="59"/>
      <c r="F71" s="59"/>
      <c r="G71" s="59"/>
      <c r="H71" s="59"/>
      <c r="I71" s="25" t="s">
        <v>26</v>
      </c>
      <c r="J71" s="22">
        <f>J72+J73+J74</f>
        <v>0.41</v>
      </c>
      <c r="K71" s="22">
        <v>0.11799999999999999</v>
      </c>
      <c r="L71" s="22">
        <f t="shared" si="0"/>
        <v>-0.29199999999999998</v>
      </c>
      <c r="M71" s="23">
        <f>L71/J71</f>
        <v>-0.71219512195121948</v>
      </c>
      <c r="N71" s="24" t="s">
        <v>27</v>
      </c>
      <c r="Q71" s="36"/>
    </row>
    <row r="72" spans="1:18" s="1" customFormat="1" ht="12" x14ac:dyDescent="0.2">
      <c r="A72" s="21" t="s">
        <v>111</v>
      </c>
      <c r="B72" s="54" t="s">
        <v>112</v>
      </c>
      <c r="C72" s="54"/>
      <c r="D72" s="54"/>
      <c r="E72" s="54"/>
      <c r="F72" s="54"/>
      <c r="G72" s="54"/>
      <c r="H72" s="54"/>
      <c r="I72" s="21" t="s">
        <v>26</v>
      </c>
      <c r="J72" s="22">
        <f>'[1]Тариф.смета табл.1-4'!R72</f>
        <v>0</v>
      </c>
      <c r="K72" s="22">
        <v>0</v>
      </c>
      <c r="L72" s="22">
        <f t="shared" si="0"/>
        <v>0</v>
      </c>
      <c r="M72" s="23">
        <v>0</v>
      </c>
      <c r="N72" s="24" t="s">
        <v>27</v>
      </c>
      <c r="Q72" s="36"/>
    </row>
    <row r="73" spans="1:18" s="1" customFormat="1" ht="12" x14ac:dyDescent="0.2">
      <c r="A73" s="21" t="s">
        <v>113</v>
      </c>
      <c r="B73" s="54" t="s">
        <v>114</v>
      </c>
      <c r="C73" s="54"/>
      <c r="D73" s="54"/>
      <c r="E73" s="54"/>
      <c r="F73" s="54"/>
      <c r="G73" s="54"/>
      <c r="H73" s="54"/>
      <c r="I73" s="21" t="s">
        <v>26</v>
      </c>
      <c r="J73" s="22">
        <f>'[1]Тариф.смета табл.1-4'!R73</f>
        <v>0</v>
      </c>
      <c r="K73" s="22">
        <v>0</v>
      </c>
      <c r="L73" s="22">
        <f t="shared" si="0"/>
        <v>0</v>
      </c>
      <c r="M73" s="23">
        <v>0</v>
      </c>
      <c r="N73" s="24" t="s">
        <v>27</v>
      </c>
      <c r="Q73" s="36"/>
    </row>
    <row r="74" spans="1:18" s="1" customFormat="1" ht="24" x14ac:dyDescent="0.2">
      <c r="A74" s="21" t="s">
        <v>115</v>
      </c>
      <c r="B74" s="54" t="s">
        <v>116</v>
      </c>
      <c r="C74" s="54"/>
      <c r="D74" s="54"/>
      <c r="E74" s="54"/>
      <c r="F74" s="54"/>
      <c r="G74" s="54"/>
      <c r="H74" s="54"/>
      <c r="I74" s="21" t="s">
        <v>26</v>
      </c>
      <c r="J74" s="22">
        <v>0.41</v>
      </c>
      <c r="K74" s="22">
        <v>0.23799999999999999</v>
      </c>
      <c r="L74" s="22">
        <f t="shared" si="0"/>
        <v>-0.17199999999999999</v>
      </c>
      <c r="M74" s="23">
        <f>L74/J74</f>
        <v>-0.4195121951219512</v>
      </c>
      <c r="N74" s="24" t="s">
        <v>27</v>
      </c>
      <c r="Q74" s="36" t="s">
        <v>706</v>
      </c>
      <c r="R74" s="1" t="s">
        <v>714</v>
      </c>
    </row>
    <row r="75" spans="1:18" s="1" customFormat="1" ht="12" x14ac:dyDescent="0.2">
      <c r="A75" s="21" t="s">
        <v>117</v>
      </c>
      <c r="B75" s="49" t="s">
        <v>118</v>
      </c>
      <c r="C75" s="49"/>
      <c r="D75" s="49"/>
      <c r="E75" s="49"/>
      <c r="F75" s="49"/>
      <c r="G75" s="49"/>
      <c r="H75" s="49"/>
      <c r="I75" s="21" t="s">
        <v>26</v>
      </c>
      <c r="J75" s="22">
        <v>0</v>
      </c>
      <c r="K75" s="22">
        <v>0</v>
      </c>
      <c r="L75" s="22">
        <f t="shared" si="0"/>
        <v>0</v>
      </c>
      <c r="M75" s="23">
        <v>0</v>
      </c>
      <c r="N75" s="24" t="s">
        <v>27</v>
      </c>
      <c r="Q75" s="36"/>
    </row>
    <row r="76" spans="1:18" s="1" customFormat="1" ht="12" x14ac:dyDescent="0.2">
      <c r="A76" s="21" t="s">
        <v>119</v>
      </c>
      <c r="B76" s="54" t="s">
        <v>120</v>
      </c>
      <c r="C76" s="54"/>
      <c r="D76" s="54"/>
      <c r="E76" s="54"/>
      <c r="F76" s="54"/>
      <c r="G76" s="54"/>
      <c r="H76" s="54"/>
      <c r="I76" s="21" t="s">
        <v>26</v>
      </c>
      <c r="J76" s="22">
        <f>'[1]Тариф.смета табл.1-4'!R76</f>
        <v>0</v>
      </c>
      <c r="K76" s="22">
        <v>0</v>
      </c>
      <c r="L76" s="22">
        <f t="shared" si="0"/>
        <v>0</v>
      </c>
      <c r="M76" s="23">
        <v>0</v>
      </c>
      <c r="N76" s="24" t="s">
        <v>27</v>
      </c>
      <c r="Q76" s="36"/>
    </row>
    <row r="77" spans="1:18" s="1" customFormat="1" ht="12" x14ac:dyDescent="0.2">
      <c r="A77" s="21" t="s">
        <v>121</v>
      </c>
      <c r="B77" s="54" t="s">
        <v>122</v>
      </c>
      <c r="C77" s="54"/>
      <c r="D77" s="54"/>
      <c r="E77" s="54"/>
      <c r="F77" s="54"/>
      <c r="G77" s="54"/>
      <c r="H77" s="54"/>
      <c r="I77" s="21" t="s">
        <v>26</v>
      </c>
      <c r="J77" s="22">
        <f>'[1]Тариф.смета табл.1-4'!R77</f>
        <v>0</v>
      </c>
      <c r="K77" s="22">
        <v>0</v>
      </c>
      <c r="L77" s="22">
        <f t="shared" si="0"/>
        <v>0</v>
      </c>
      <c r="M77" s="23">
        <v>0</v>
      </c>
      <c r="N77" s="24" t="s">
        <v>27</v>
      </c>
      <c r="Q77" s="36"/>
    </row>
    <row r="78" spans="1:18" s="1" customFormat="1" ht="12" x14ac:dyDescent="0.2">
      <c r="A78" s="21" t="s">
        <v>123</v>
      </c>
      <c r="B78" s="54" t="s">
        <v>124</v>
      </c>
      <c r="C78" s="54"/>
      <c r="D78" s="54"/>
      <c r="E78" s="54"/>
      <c r="F78" s="54"/>
      <c r="G78" s="54"/>
      <c r="H78" s="54"/>
      <c r="I78" s="21" t="s">
        <v>26</v>
      </c>
      <c r="J78" s="22">
        <f>'[1]Тариф.смета табл.1-4'!R78</f>
        <v>0</v>
      </c>
      <c r="K78" s="22">
        <v>0</v>
      </c>
      <c r="L78" s="22">
        <f t="shared" si="0"/>
        <v>0</v>
      </c>
      <c r="M78" s="23">
        <v>0</v>
      </c>
      <c r="N78" s="24" t="s">
        <v>27</v>
      </c>
      <c r="Q78" s="36"/>
    </row>
    <row r="79" spans="1:18" s="1" customFormat="1" ht="12" x14ac:dyDescent="0.2">
      <c r="A79" s="21" t="s">
        <v>125</v>
      </c>
      <c r="B79" s="48" t="s">
        <v>126</v>
      </c>
      <c r="C79" s="48"/>
      <c r="D79" s="48"/>
      <c r="E79" s="48"/>
      <c r="F79" s="48"/>
      <c r="G79" s="48"/>
      <c r="H79" s="48"/>
      <c r="I79" s="21" t="s">
        <v>26</v>
      </c>
      <c r="J79" s="22">
        <f>J85</f>
        <v>0.191</v>
      </c>
      <c r="K79" s="22">
        <f>K21-K36</f>
        <v>0</v>
      </c>
      <c r="L79" s="22">
        <f t="shared" si="0"/>
        <v>-0.191</v>
      </c>
      <c r="M79" s="23">
        <f>L79/J79</f>
        <v>-1</v>
      </c>
      <c r="N79" s="24" t="s">
        <v>27</v>
      </c>
      <c r="Q79" s="36"/>
    </row>
    <row r="80" spans="1:18" s="1" customFormat="1" ht="12" x14ac:dyDescent="0.2">
      <c r="A80" s="21" t="s">
        <v>127</v>
      </c>
      <c r="B80" s="49" t="s">
        <v>29</v>
      </c>
      <c r="C80" s="49"/>
      <c r="D80" s="49"/>
      <c r="E80" s="49"/>
      <c r="F80" s="49"/>
      <c r="G80" s="49"/>
      <c r="H80" s="49"/>
      <c r="I80" s="21" t="s">
        <v>26</v>
      </c>
      <c r="J80" s="22">
        <f>'[1]Тариф.смета табл.1-4'!R80</f>
        <v>0</v>
      </c>
      <c r="K80" s="22">
        <v>0</v>
      </c>
      <c r="L80" s="22">
        <f t="shared" si="0"/>
        <v>0</v>
      </c>
      <c r="M80" s="23">
        <v>0</v>
      </c>
      <c r="N80" s="24" t="s">
        <v>27</v>
      </c>
      <c r="Q80" s="36"/>
    </row>
    <row r="81" spans="1:17" s="1" customFormat="1" ht="24" customHeight="1" x14ac:dyDescent="0.2">
      <c r="A81" s="21" t="s">
        <v>128</v>
      </c>
      <c r="B81" s="56" t="s">
        <v>31</v>
      </c>
      <c r="C81" s="56"/>
      <c r="D81" s="56"/>
      <c r="E81" s="56"/>
      <c r="F81" s="56"/>
      <c r="G81" s="56"/>
      <c r="H81" s="56"/>
      <c r="I81" s="21" t="s">
        <v>26</v>
      </c>
      <c r="J81" s="22">
        <f>'[1]Тариф.смета табл.1-4'!R81</f>
        <v>0</v>
      </c>
      <c r="K81" s="22">
        <v>0</v>
      </c>
      <c r="L81" s="22">
        <f t="shared" si="0"/>
        <v>0</v>
      </c>
      <c r="M81" s="23">
        <v>0</v>
      </c>
      <c r="N81" s="24" t="s">
        <v>27</v>
      </c>
      <c r="Q81" s="36"/>
    </row>
    <row r="82" spans="1:17" s="1" customFormat="1" ht="24" customHeight="1" x14ac:dyDescent="0.2">
      <c r="A82" s="21" t="s">
        <v>129</v>
      </c>
      <c r="B82" s="56" t="s">
        <v>33</v>
      </c>
      <c r="C82" s="56"/>
      <c r="D82" s="56"/>
      <c r="E82" s="56"/>
      <c r="F82" s="56"/>
      <c r="G82" s="56"/>
      <c r="H82" s="56"/>
      <c r="I82" s="21" t="s">
        <v>26</v>
      </c>
      <c r="J82" s="22">
        <f>'[1]Тариф.смета табл.1-4'!R82</f>
        <v>0</v>
      </c>
      <c r="K82" s="22">
        <v>0</v>
      </c>
      <c r="L82" s="22">
        <f t="shared" si="0"/>
        <v>0</v>
      </c>
      <c r="M82" s="23">
        <v>0</v>
      </c>
      <c r="N82" s="24" t="s">
        <v>27</v>
      </c>
      <c r="Q82" s="36"/>
    </row>
    <row r="83" spans="1:17" s="1" customFormat="1" ht="24" customHeight="1" x14ac:dyDescent="0.2">
      <c r="A83" s="21" t="s">
        <v>130</v>
      </c>
      <c r="B83" s="56" t="s">
        <v>35</v>
      </c>
      <c r="C83" s="56"/>
      <c r="D83" s="56"/>
      <c r="E83" s="56"/>
      <c r="F83" s="56"/>
      <c r="G83" s="56"/>
      <c r="H83" s="56"/>
      <c r="I83" s="21" t="s">
        <v>26</v>
      </c>
      <c r="J83" s="22">
        <f>'[1]Тариф.смета табл.1-4'!R83</f>
        <v>0</v>
      </c>
      <c r="K83" s="22">
        <v>0</v>
      </c>
      <c r="L83" s="22">
        <f t="shared" si="0"/>
        <v>0</v>
      </c>
      <c r="M83" s="23">
        <v>0</v>
      </c>
      <c r="N83" s="24" t="s">
        <v>27</v>
      </c>
      <c r="Q83" s="36"/>
    </row>
    <row r="84" spans="1:17" s="1" customFormat="1" ht="12" x14ac:dyDescent="0.2">
      <c r="A84" s="21" t="s">
        <v>131</v>
      </c>
      <c r="B84" s="49" t="s">
        <v>37</v>
      </c>
      <c r="C84" s="49"/>
      <c r="D84" s="49"/>
      <c r="E84" s="49"/>
      <c r="F84" s="49"/>
      <c r="G84" s="49"/>
      <c r="H84" s="49"/>
      <c r="I84" s="21" t="s">
        <v>26</v>
      </c>
      <c r="J84" s="22">
        <f>'[1]Тариф.смета табл.1-4'!R84</f>
        <v>0</v>
      </c>
      <c r="K84" s="22">
        <v>0</v>
      </c>
      <c r="L84" s="22">
        <f t="shared" si="0"/>
        <v>0</v>
      </c>
      <c r="M84" s="23">
        <v>0</v>
      </c>
      <c r="N84" s="24" t="s">
        <v>27</v>
      </c>
      <c r="Q84" s="36"/>
    </row>
    <row r="85" spans="1:17" s="1" customFormat="1" ht="12" x14ac:dyDescent="0.2">
      <c r="A85" s="21" t="s">
        <v>132</v>
      </c>
      <c r="B85" s="49" t="s">
        <v>39</v>
      </c>
      <c r="C85" s="49"/>
      <c r="D85" s="49"/>
      <c r="E85" s="49"/>
      <c r="F85" s="49"/>
      <c r="G85" s="49"/>
      <c r="H85" s="49"/>
      <c r="I85" s="21" t="s">
        <v>26</v>
      </c>
      <c r="J85" s="22">
        <f>J113</f>
        <v>0.191</v>
      </c>
      <c r="K85" s="22">
        <v>0</v>
      </c>
      <c r="L85" s="22">
        <f t="shared" si="0"/>
        <v>-0.191</v>
      </c>
      <c r="M85" s="23">
        <v>0</v>
      </c>
      <c r="N85" s="24" t="s">
        <v>27</v>
      </c>
      <c r="Q85" s="36"/>
    </row>
    <row r="86" spans="1:17" s="1" customFormat="1" ht="12" x14ac:dyDescent="0.2">
      <c r="A86" s="21" t="s">
        <v>133</v>
      </c>
      <c r="B86" s="49" t="s">
        <v>41</v>
      </c>
      <c r="C86" s="49"/>
      <c r="D86" s="49"/>
      <c r="E86" s="49"/>
      <c r="F86" s="49"/>
      <c r="G86" s="49"/>
      <c r="H86" s="49"/>
      <c r="I86" s="21" t="s">
        <v>26</v>
      </c>
      <c r="J86" s="22">
        <f>'[1]Тариф.смета табл.1-4'!R86</f>
        <v>0</v>
      </c>
      <c r="K86" s="22">
        <v>0</v>
      </c>
      <c r="L86" s="22">
        <f t="shared" ref="L86:L149" si="1">K86-J86</f>
        <v>0</v>
      </c>
      <c r="M86" s="23">
        <v>0</v>
      </c>
      <c r="N86" s="24" t="s">
        <v>27</v>
      </c>
      <c r="Q86" s="36"/>
    </row>
    <row r="87" spans="1:17" s="1" customFormat="1" ht="12" x14ac:dyDescent="0.2">
      <c r="A87" s="21" t="s">
        <v>134</v>
      </c>
      <c r="B87" s="49" t="s">
        <v>43</v>
      </c>
      <c r="C87" s="49"/>
      <c r="D87" s="49"/>
      <c r="E87" s="49"/>
      <c r="F87" s="49"/>
      <c r="G87" s="49"/>
      <c r="H87" s="49"/>
      <c r="I87" s="21" t="s">
        <v>26</v>
      </c>
      <c r="J87" s="22">
        <f>'[1]Тариф.смета табл.1-4'!R87</f>
        <v>0</v>
      </c>
      <c r="K87" s="22">
        <v>0</v>
      </c>
      <c r="L87" s="22">
        <f t="shared" si="1"/>
        <v>0</v>
      </c>
      <c r="M87" s="23">
        <v>0</v>
      </c>
      <c r="N87" s="24" t="s">
        <v>27</v>
      </c>
      <c r="Q87" s="36"/>
    </row>
    <row r="88" spans="1:17" s="1" customFormat="1" ht="12" x14ac:dyDescent="0.2">
      <c r="A88" s="21" t="s">
        <v>135</v>
      </c>
      <c r="B88" s="49" t="s">
        <v>45</v>
      </c>
      <c r="C88" s="49"/>
      <c r="D88" s="49"/>
      <c r="E88" s="49"/>
      <c r="F88" s="49"/>
      <c r="G88" s="49"/>
      <c r="H88" s="49"/>
      <c r="I88" s="21" t="s">
        <v>26</v>
      </c>
      <c r="J88" s="22">
        <f>'[1]Тариф.смета табл.1-4'!R88</f>
        <v>0</v>
      </c>
      <c r="K88" s="22">
        <v>0</v>
      </c>
      <c r="L88" s="22">
        <f t="shared" si="1"/>
        <v>0</v>
      </c>
      <c r="M88" s="23">
        <v>0</v>
      </c>
      <c r="N88" s="24" t="s">
        <v>27</v>
      </c>
      <c r="Q88" s="36"/>
    </row>
    <row r="89" spans="1:17" s="1" customFormat="1" ht="12" x14ac:dyDescent="0.2">
      <c r="A89" s="21" t="s">
        <v>136</v>
      </c>
      <c r="B89" s="49" t="s">
        <v>47</v>
      </c>
      <c r="C89" s="49"/>
      <c r="D89" s="49"/>
      <c r="E89" s="49"/>
      <c r="F89" s="49"/>
      <c r="G89" s="49"/>
      <c r="H89" s="49"/>
      <c r="I89" s="21" t="s">
        <v>26</v>
      </c>
      <c r="J89" s="22">
        <f>'[1]Тариф.смета табл.1-4'!R89</f>
        <v>0</v>
      </c>
      <c r="K89" s="22">
        <v>0</v>
      </c>
      <c r="L89" s="22">
        <f t="shared" si="1"/>
        <v>0</v>
      </c>
      <c r="M89" s="23">
        <v>0</v>
      </c>
      <c r="N89" s="24" t="s">
        <v>27</v>
      </c>
      <c r="Q89" s="36"/>
    </row>
    <row r="90" spans="1:17" s="1" customFormat="1" ht="24" customHeight="1" x14ac:dyDescent="0.2">
      <c r="A90" s="21" t="s">
        <v>137</v>
      </c>
      <c r="B90" s="50" t="s">
        <v>49</v>
      </c>
      <c r="C90" s="50"/>
      <c r="D90" s="50"/>
      <c r="E90" s="50"/>
      <c r="F90" s="50"/>
      <c r="G90" s="50"/>
      <c r="H90" s="50"/>
      <c r="I90" s="21" t="s">
        <v>26</v>
      </c>
      <c r="J90" s="22">
        <f>'[1]Тариф.смета табл.1-4'!R90</f>
        <v>0</v>
      </c>
      <c r="K90" s="22">
        <v>0</v>
      </c>
      <c r="L90" s="22">
        <f t="shared" si="1"/>
        <v>0</v>
      </c>
      <c r="M90" s="23">
        <v>0</v>
      </c>
      <c r="N90" s="24" t="s">
        <v>27</v>
      </c>
      <c r="Q90" s="36"/>
    </row>
    <row r="91" spans="1:17" s="1" customFormat="1" ht="12" x14ac:dyDescent="0.2">
      <c r="A91" s="21" t="s">
        <v>138</v>
      </c>
      <c r="B91" s="54" t="s">
        <v>51</v>
      </c>
      <c r="C91" s="54"/>
      <c r="D91" s="54"/>
      <c r="E91" s="54"/>
      <c r="F91" s="54"/>
      <c r="G91" s="54"/>
      <c r="H91" s="54"/>
      <c r="I91" s="21" t="s">
        <v>26</v>
      </c>
      <c r="J91" s="22">
        <f>'[1]Тариф.смета табл.1-4'!R91</f>
        <v>0</v>
      </c>
      <c r="K91" s="22">
        <v>0</v>
      </c>
      <c r="L91" s="22">
        <f t="shared" si="1"/>
        <v>0</v>
      </c>
      <c r="M91" s="23">
        <v>0</v>
      </c>
      <c r="N91" s="24" t="s">
        <v>27</v>
      </c>
      <c r="Q91" s="36"/>
    </row>
    <row r="92" spans="1:17" s="1" customFormat="1" ht="12" x14ac:dyDescent="0.2">
      <c r="A92" s="21" t="s">
        <v>139</v>
      </c>
      <c r="B92" s="54" t="s">
        <v>53</v>
      </c>
      <c r="C92" s="54"/>
      <c r="D92" s="54"/>
      <c r="E92" s="54"/>
      <c r="F92" s="54"/>
      <c r="G92" s="54"/>
      <c r="H92" s="54"/>
      <c r="I92" s="21" t="s">
        <v>26</v>
      </c>
      <c r="J92" s="22">
        <f>'[1]Тариф.смета табл.1-4'!R92</f>
        <v>0</v>
      </c>
      <c r="K92" s="22">
        <v>0</v>
      </c>
      <c r="L92" s="22">
        <f t="shared" si="1"/>
        <v>0</v>
      </c>
      <c r="M92" s="23">
        <v>0</v>
      </c>
      <c r="N92" s="24" t="s">
        <v>27</v>
      </c>
      <c r="Q92" s="36"/>
    </row>
    <row r="93" spans="1:17" s="1" customFormat="1" ht="12" x14ac:dyDescent="0.2">
      <c r="A93" s="21" t="s">
        <v>140</v>
      </c>
      <c r="B93" s="49" t="s">
        <v>55</v>
      </c>
      <c r="C93" s="49"/>
      <c r="D93" s="49"/>
      <c r="E93" s="49"/>
      <c r="F93" s="49"/>
      <c r="G93" s="49"/>
      <c r="H93" s="49"/>
      <c r="I93" s="21" t="s">
        <v>26</v>
      </c>
      <c r="J93" s="22">
        <f>'[1]Тариф.смета табл.1-4'!R93</f>
        <v>0</v>
      </c>
      <c r="K93" s="22">
        <v>0</v>
      </c>
      <c r="L93" s="22">
        <f t="shared" si="1"/>
        <v>0</v>
      </c>
      <c r="M93" s="23">
        <v>0</v>
      </c>
      <c r="N93" s="24" t="s">
        <v>27</v>
      </c>
      <c r="Q93" s="36"/>
    </row>
    <row r="94" spans="1:17" s="1" customFormat="1" ht="12" x14ac:dyDescent="0.2">
      <c r="A94" s="21" t="s">
        <v>141</v>
      </c>
      <c r="B94" s="48" t="s">
        <v>142</v>
      </c>
      <c r="C94" s="48"/>
      <c r="D94" s="48"/>
      <c r="E94" s="48"/>
      <c r="F94" s="48"/>
      <c r="G94" s="48"/>
      <c r="H94" s="48"/>
      <c r="I94" s="21" t="s">
        <v>26</v>
      </c>
      <c r="J94" s="22">
        <f>'[1]Тариф.смета табл.1-4'!R94</f>
        <v>0</v>
      </c>
      <c r="K94" s="22">
        <v>0</v>
      </c>
      <c r="L94" s="22">
        <f t="shared" si="1"/>
        <v>0</v>
      </c>
      <c r="M94" s="23">
        <v>0</v>
      </c>
      <c r="N94" s="24" t="s">
        <v>27</v>
      </c>
      <c r="Q94" s="36"/>
    </row>
    <row r="95" spans="1:17" s="1" customFormat="1" ht="12" x14ac:dyDescent="0.2">
      <c r="A95" s="21" t="s">
        <v>143</v>
      </c>
      <c r="B95" s="49" t="s">
        <v>144</v>
      </c>
      <c r="C95" s="49"/>
      <c r="D95" s="49"/>
      <c r="E95" s="49"/>
      <c r="F95" s="49"/>
      <c r="G95" s="49"/>
      <c r="H95" s="49"/>
      <c r="I95" s="21" t="s">
        <v>26</v>
      </c>
      <c r="J95" s="22">
        <f>'[1]Тариф.смета табл.1-4'!R95</f>
        <v>0</v>
      </c>
      <c r="K95" s="22">
        <v>0</v>
      </c>
      <c r="L95" s="22">
        <f t="shared" si="1"/>
        <v>0</v>
      </c>
      <c r="M95" s="23">
        <v>0</v>
      </c>
      <c r="N95" s="24" t="s">
        <v>27</v>
      </c>
      <c r="Q95" s="36"/>
    </row>
    <row r="96" spans="1:17" s="1" customFormat="1" ht="12" x14ac:dyDescent="0.2">
      <c r="A96" s="21" t="s">
        <v>145</v>
      </c>
      <c r="B96" s="54" t="s">
        <v>146</v>
      </c>
      <c r="C96" s="54"/>
      <c r="D96" s="54"/>
      <c r="E96" s="54"/>
      <c r="F96" s="54"/>
      <c r="G96" s="54"/>
      <c r="H96" s="54"/>
      <c r="I96" s="21" t="s">
        <v>26</v>
      </c>
      <c r="J96" s="22">
        <f>'[1]Тариф.смета табл.1-4'!R96</f>
        <v>0</v>
      </c>
      <c r="K96" s="22">
        <v>0</v>
      </c>
      <c r="L96" s="22">
        <f t="shared" si="1"/>
        <v>0</v>
      </c>
      <c r="M96" s="23">
        <v>0</v>
      </c>
      <c r="N96" s="24" t="s">
        <v>27</v>
      </c>
      <c r="Q96" s="36"/>
    </row>
    <row r="97" spans="1:17" s="1" customFormat="1" ht="12" x14ac:dyDescent="0.2">
      <c r="A97" s="21" t="s">
        <v>147</v>
      </c>
      <c r="B97" s="54" t="s">
        <v>148</v>
      </c>
      <c r="C97" s="54"/>
      <c r="D97" s="54"/>
      <c r="E97" s="54"/>
      <c r="F97" s="54"/>
      <c r="G97" s="54"/>
      <c r="H97" s="54"/>
      <c r="I97" s="21" t="s">
        <v>26</v>
      </c>
      <c r="J97" s="22">
        <f>'[1]Тариф.смета табл.1-4'!R97</f>
        <v>0</v>
      </c>
      <c r="K97" s="22">
        <v>0</v>
      </c>
      <c r="L97" s="22">
        <f t="shared" si="1"/>
        <v>0</v>
      </c>
      <c r="M97" s="23">
        <v>0</v>
      </c>
      <c r="N97" s="24" t="s">
        <v>27</v>
      </c>
      <c r="Q97" s="36"/>
    </row>
    <row r="98" spans="1:17" s="1" customFormat="1" ht="12" x14ac:dyDescent="0.2">
      <c r="A98" s="21" t="s">
        <v>149</v>
      </c>
      <c r="B98" s="54" t="s">
        <v>150</v>
      </c>
      <c r="C98" s="54"/>
      <c r="D98" s="54"/>
      <c r="E98" s="54"/>
      <c r="F98" s="54"/>
      <c r="G98" s="54"/>
      <c r="H98" s="54"/>
      <c r="I98" s="21" t="s">
        <v>26</v>
      </c>
      <c r="J98" s="22">
        <f>'[1]Тариф.смета табл.1-4'!R98</f>
        <v>0</v>
      </c>
      <c r="K98" s="22">
        <v>0</v>
      </c>
      <c r="L98" s="22">
        <f t="shared" si="1"/>
        <v>0</v>
      </c>
      <c r="M98" s="23">
        <v>0</v>
      </c>
      <c r="N98" s="24" t="s">
        <v>27</v>
      </c>
      <c r="Q98" s="36"/>
    </row>
    <row r="99" spans="1:17" s="1" customFormat="1" ht="12" x14ac:dyDescent="0.2">
      <c r="A99" s="21" t="s">
        <v>151</v>
      </c>
      <c r="B99" s="58" t="s">
        <v>152</v>
      </c>
      <c r="C99" s="58"/>
      <c r="D99" s="58"/>
      <c r="E99" s="58"/>
      <c r="F99" s="58"/>
      <c r="G99" s="58"/>
      <c r="H99" s="58"/>
      <c r="I99" s="21" t="s">
        <v>26</v>
      </c>
      <c r="J99" s="22">
        <f>'[1]Тариф.смета табл.1-4'!R99</f>
        <v>0</v>
      </c>
      <c r="K99" s="22">
        <v>0</v>
      </c>
      <c r="L99" s="22">
        <f t="shared" si="1"/>
        <v>0</v>
      </c>
      <c r="M99" s="23">
        <v>0</v>
      </c>
      <c r="N99" s="24" t="s">
        <v>27</v>
      </c>
      <c r="Q99" s="36"/>
    </row>
    <row r="100" spans="1:17" s="1" customFormat="1" ht="12" x14ac:dyDescent="0.2">
      <c r="A100" s="21" t="s">
        <v>153</v>
      </c>
      <c r="B100" s="54" t="s">
        <v>154</v>
      </c>
      <c r="C100" s="54"/>
      <c r="D100" s="54"/>
      <c r="E100" s="54"/>
      <c r="F100" s="54"/>
      <c r="G100" s="54"/>
      <c r="H100" s="54"/>
      <c r="I100" s="21" t="s">
        <v>26</v>
      </c>
      <c r="J100" s="22">
        <f>'[1]Тариф.смета табл.1-4'!R100</f>
        <v>0</v>
      </c>
      <c r="K100" s="22">
        <v>0</v>
      </c>
      <c r="L100" s="22">
        <f t="shared" si="1"/>
        <v>0</v>
      </c>
      <c r="M100" s="23">
        <v>0</v>
      </c>
      <c r="N100" s="24" t="s">
        <v>27</v>
      </c>
      <c r="Q100" s="36"/>
    </row>
    <row r="101" spans="1:17" s="1" customFormat="1" ht="12" x14ac:dyDescent="0.2">
      <c r="A101" s="21" t="s">
        <v>155</v>
      </c>
      <c r="B101" s="49" t="s">
        <v>110</v>
      </c>
      <c r="C101" s="49"/>
      <c r="D101" s="49"/>
      <c r="E101" s="49"/>
      <c r="F101" s="49"/>
      <c r="G101" s="49"/>
      <c r="H101" s="49"/>
      <c r="I101" s="21" t="s">
        <v>26</v>
      </c>
      <c r="J101" s="22">
        <f>'[1]Тариф.смета табл.1-4'!R101</f>
        <v>0</v>
      </c>
      <c r="K101" s="22">
        <v>0</v>
      </c>
      <c r="L101" s="22">
        <f t="shared" si="1"/>
        <v>0</v>
      </c>
      <c r="M101" s="23">
        <v>0</v>
      </c>
      <c r="N101" s="24" t="s">
        <v>27</v>
      </c>
      <c r="Q101" s="36"/>
    </row>
    <row r="102" spans="1:17" s="1" customFormat="1" ht="12" x14ac:dyDescent="0.2">
      <c r="A102" s="21" t="s">
        <v>156</v>
      </c>
      <c r="B102" s="54" t="s">
        <v>157</v>
      </c>
      <c r="C102" s="54"/>
      <c r="D102" s="54"/>
      <c r="E102" s="54"/>
      <c r="F102" s="54"/>
      <c r="G102" s="54"/>
      <c r="H102" s="54"/>
      <c r="I102" s="21" t="s">
        <v>26</v>
      </c>
      <c r="J102" s="22">
        <f>'[1]Тариф.смета табл.1-4'!R102</f>
        <v>0</v>
      </c>
      <c r="K102" s="22">
        <v>0</v>
      </c>
      <c r="L102" s="22">
        <f t="shared" si="1"/>
        <v>0</v>
      </c>
      <c r="M102" s="23">
        <v>0</v>
      </c>
      <c r="N102" s="24" t="s">
        <v>27</v>
      </c>
      <c r="Q102" s="36"/>
    </row>
    <row r="103" spans="1:17" s="1" customFormat="1" ht="12" x14ac:dyDescent="0.2">
      <c r="A103" s="21" t="s">
        <v>158</v>
      </c>
      <c r="B103" s="54" t="s">
        <v>159</v>
      </c>
      <c r="C103" s="54"/>
      <c r="D103" s="54"/>
      <c r="E103" s="54"/>
      <c r="F103" s="54"/>
      <c r="G103" s="54"/>
      <c r="H103" s="54"/>
      <c r="I103" s="21" t="s">
        <v>26</v>
      </c>
      <c r="J103" s="22">
        <f>'[1]Тариф.смета табл.1-4'!R103</f>
        <v>0</v>
      </c>
      <c r="K103" s="22">
        <v>0</v>
      </c>
      <c r="L103" s="22">
        <f t="shared" si="1"/>
        <v>0</v>
      </c>
      <c r="M103" s="23">
        <v>0</v>
      </c>
      <c r="N103" s="24" t="s">
        <v>27</v>
      </c>
      <c r="Q103" s="36"/>
    </row>
    <row r="104" spans="1:17" s="1" customFormat="1" ht="12" x14ac:dyDescent="0.2">
      <c r="A104" s="21" t="s">
        <v>160</v>
      </c>
      <c r="B104" s="54" t="s">
        <v>161</v>
      </c>
      <c r="C104" s="54"/>
      <c r="D104" s="54"/>
      <c r="E104" s="54"/>
      <c r="F104" s="54"/>
      <c r="G104" s="54"/>
      <c r="H104" s="54"/>
      <c r="I104" s="21" t="s">
        <v>26</v>
      </c>
      <c r="J104" s="22">
        <f>'[1]Тариф.смета табл.1-4'!R104</f>
        <v>0</v>
      </c>
      <c r="K104" s="22">
        <v>0</v>
      </c>
      <c r="L104" s="22">
        <f t="shared" si="1"/>
        <v>0</v>
      </c>
      <c r="M104" s="23">
        <v>0</v>
      </c>
      <c r="N104" s="24" t="s">
        <v>27</v>
      </c>
      <c r="Q104" s="36"/>
    </row>
    <row r="105" spans="1:17" s="1" customFormat="1" ht="12" x14ac:dyDescent="0.2">
      <c r="A105" s="21" t="s">
        <v>162</v>
      </c>
      <c r="B105" s="58" t="s">
        <v>152</v>
      </c>
      <c r="C105" s="58"/>
      <c r="D105" s="58"/>
      <c r="E105" s="58"/>
      <c r="F105" s="58"/>
      <c r="G105" s="58"/>
      <c r="H105" s="58"/>
      <c r="I105" s="21" t="s">
        <v>26</v>
      </c>
      <c r="J105" s="22">
        <f>'[1]Тариф.смета табл.1-4'!R105</f>
        <v>0</v>
      </c>
      <c r="K105" s="22">
        <v>0</v>
      </c>
      <c r="L105" s="22">
        <f t="shared" si="1"/>
        <v>0</v>
      </c>
      <c r="M105" s="23">
        <v>0</v>
      </c>
      <c r="N105" s="24" t="s">
        <v>27</v>
      </c>
      <c r="Q105" s="36"/>
    </row>
    <row r="106" spans="1:17" s="1" customFormat="1" ht="12" x14ac:dyDescent="0.2">
      <c r="A106" s="21" t="s">
        <v>163</v>
      </c>
      <c r="B106" s="54" t="s">
        <v>164</v>
      </c>
      <c r="C106" s="54"/>
      <c r="D106" s="54"/>
      <c r="E106" s="54"/>
      <c r="F106" s="54"/>
      <c r="G106" s="54"/>
      <c r="H106" s="54"/>
      <c r="I106" s="21" t="s">
        <v>26</v>
      </c>
      <c r="J106" s="22">
        <f>'[1]Тариф.смета табл.1-4'!R106</f>
        <v>0</v>
      </c>
      <c r="K106" s="22">
        <v>0</v>
      </c>
      <c r="L106" s="22">
        <f t="shared" si="1"/>
        <v>0</v>
      </c>
      <c r="M106" s="23">
        <v>0</v>
      </c>
      <c r="N106" s="24" t="s">
        <v>27</v>
      </c>
      <c r="Q106" s="36"/>
    </row>
    <row r="107" spans="1:17" s="1" customFormat="1" ht="12" x14ac:dyDescent="0.2">
      <c r="A107" s="21" t="s">
        <v>165</v>
      </c>
      <c r="B107" s="48" t="s">
        <v>166</v>
      </c>
      <c r="C107" s="48"/>
      <c r="D107" s="48"/>
      <c r="E107" s="48"/>
      <c r="F107" s="48"/>
      <c r="G107" s="48"/>
      <c r="H107" s="48"/>
      <c r="I107" s="21" t="s">
        <v>26</v>
      </c>
      <c r="J107" s="22">
        <f>J113</f>
        <v>0.191</v>
      </c>
      <c r="K107" s="22">
        <f>K79</f>
        <v>0</v>
      </c>
      <c r="L107" s="22">
        <f t="shared" si="1"/>
        <v>-0.191</v>
      </c>
      <c r="M107" s="23">
        <f>L107/J107</f>
        <v>-1</v>
      </c>
      <c r="N107" s="24" t="s">
        <v>27</v>
      </c>
      <c r="Q107" s="36"/>
    </row>
    <row r="108" spans="1:17" s="1" customFormat="1" ht="24" customHeight="1" x14ac:dyDescent="0.2">
      <c r="A108" s="21" t="s">
        <v>167</v>
      </c>
      <c r="B108" s="50" t="s">
        <v>168</v>
      </c>
      <c r="C108" s="50"/>
      <c r="D108" s="50"/>
      <c r="E108" s="50"/>
      <c r="F108" s="50"/>
      <c r="G108" s="50"/>
      <c r="H108" s="50"/>
      <c r="I108" s="21" t="s">
        <v>26</v>
      </c>
      <c r="J108" s="22">
        <f>'[1]Тариф.смета табл.1-4'!R108</f>
        <v>0</v>
      </c>
      <c r="K108" s="22">
        <v>0</v>
      </c>
      <c r="L108" s="22">
        <f t="shared" si="1"/>
        <v>0</v>
      </c>
      <c r="M108" s="23">
        <v>0</v>
      </c>
      <c r="N108" s="24" t="s">
        <v>27</v>
      </c>
      <c r="Q108" s="36"/>
    </row>
    <row r="109" spans="1:17" s="1" customFormat="1" ht="24" customHeight="1" x14ac:dyDescent="0.2">
      <c r="A109" s="21" t="s">
        <v>169</v>
      </c>
      <c r="B109" s="56" t="s">
        <v>31</v>
      </c>
      <c r="C109" s="56"/>
      <c r="D109" s="56"/>
      <c r="E109" s="56"/>
      <c r="F109" s="56"/>
      <c r="G109" s="56"/>
      <c r="H109" s="56"/>
      <c r="I109" s="21" t="s">
        <v>26</v>
      </c>
      <c r="J109" s="22">
        <f>'[1]Тариф.смета табл.1-4'!R109</f>
        <v>0</v>
      </c>
      <c r="K109" s="22">
        <v>0</v>
      </c>
      <c r="L109" s="22">
        <f t="shared" si="1"/>
        <v>0</v>
      </c>
      <c r="M109" s="23">
        <v>0</v>
      </c>
      <c r="N109" s="24" t="s">
        <v>27</v>
      </c>
      <c r="Q109" s="36"/>
    </row>
    <row r="110" spans="1:17" s="1" customFormat="1" ht="24" customHeight="1" x14ac:dyDescent="0.2">
      <c r="A110" s="21" t="s">
        <v>170</v>
      </c>
      <c r="B110" s="56" t="s">
        <v>33</v>
      </c>
      <c r="C110" s="56"/>
      <c r="D110" s="56"/>
      <c r="E110" s="56"/>
      <c r="F110" s="56"/>
      <c r="G110" s="56"/>
      <c r="H110" s="56"/>
      <c r="I110" s="21" t="s">
        <v>26</v>
      </c>
      <c r="J110" s="22">
        <f>'[1]Тариф.смета табл.1-4'!R110</f>
        <v>0</v>
      </c>
      <c r="K110" s="22">
        <v>0</v>
      </c>
      <c r="L110" s="22">
        <f t="shared" si="1"/>
        <v>0</v>
      </c>
      <c r="M110" s="23">
        <v>0</v>
      </c>
      <c r="N110" s="24" t="s">
        <v>27</v>
      </c>
      <c r="Q110" s="36"/>
    </row>
    <row r="111" spans="1:17" s="1" customFormat="1" ht="24" customHeight="1" x14ac:dyDescent="0.2">
      <c r="A111" s="21" t="s">
        <v>171</v>
      </c>
      <c r="B111" s="56" t="s">
        <v>35</v>
      </c>
      <c r="C111" s="56"/>
      <c r="D111" s="56"/>
      <c r="E111" s="56"/>
      <c r="F111" s="56"/>
      <c r="G111" s="56"/>
      <c r="H111" s="56"/>
      <c r="I111" s="21" t="s">
        <v>26</v>
      </c>
      <c r="J111" s="22">
        <f>'[1]Тариф.смета табл.1-4'!R111</f>
        <v>0</v>
      </c>
      <c r="K111" s="22">
        <v>0</v>
      </c>
      <c r="L111" s="22">
        <f t="shared" si="1"/>
        <v>0</v>
      </c>
      <c r="M111" s="23">
        <v>0</v>
      </c>
      <c r="N111" s="24" t="s">
        <v>27</v>
      </c>
      <c r="Q111" s="36"/>
    </row>
    <row r="112" spans="1:17" s="1" customFormat="1" ht="12" x14ac:dyDescent="0.2">
      <c r="A112" s="21" t="s">
        <v>172</v>
      </c>
      <c r="B112" s="49" t="s">
        <v>37</v>
      </c>
      <c r="C112" s="49"/>
      <c r="D112" s="49"/>
      <c r="E112" s="49"/>
      <c r="F112" s="49"/>
      <c r="G112" s="49"/>
      <c r="H112" s="49"/>
      <c r="I112" s="21" t="s">
        <v>26</v>
      </c>
      <c r="J112" s="22">
        <f>'[1]Тариф.смета табл.1-4'!R112</f>
        <v>0</v>
      </c>
      <c r="K112" s="22">
        <v>0</v>
      </c>
      <c r="L112" s="22">
        <f t="shared" si="1"/>
        <v>0</v>
      </c>
      <c r="M112" s="23">
        <v>0</v>
      </c>
      <c r="N112" s="24" t="s">
        <v>27</v>
      </c>
      <c r="Q112" s="36"/>
    </row>
    <row r="113" spans="1:18" s="1" customFormat="1" ht="12" x14ac:dyDescent="0.2">
      <c r="A113" s="21" t="s">
        <v>173</v>
      </c>
      <c r="B113" s="49" t="s">
        <v>39</v>
      </c>
      <c r="C113" s="49"/>
      <c r="D113" s="49"/>
      <c r="E113" s="49"/>
      <c r="F113" s="49"/>
      <c r="G113" s="49"/>
      <c r="H113" s="49"/>
      <c r="I113" s="21" t="s">
        <v>26</v>
      </c>
      <c r="J113" s="22">
        <f>J128+J143</f>
        <v>0.191</v>
      </c>
      <c r="K113" s="22">
        <v>0</v>
      </c>
      <c r="L113" s="22">
        <f t="shared" si="1"/>
        <v>-0.191</v>
      </c>
      <c r="M113" s="23">
        <f t="shared" ref="M108:M171" si="2">L113/J113</f>
        <v>-1</v>
      </c>
      <c r="N113" s="24" t="s">
        <v>27</v>
      </c>
      <c r="Q113" s="36"/>
    </row>
    <row r="114" spans="1:18" s="1" customFormat="1" ht="12" x14ac:dyDescent="0.2">
      <c r="A114" s="21" t="s">
        <v>174</v>
      </c>
      <c r="B114" s="49" t="s">
        <v>41</v>
      </c>
      <c r="C114" s="49"/>
      <c r="D114" s="49"/>
      <c r="E114" s="49"/>
      <c r="F114" s="49"/>
      <c r="G114" s="49"/>
      <c r="H114" s="49"/>
      <c r="I114" s="21" t="s">
        <v>26</v>
      </c>
      <c r="J114" s="22">
        <f>'[1]Тариф.смета табл.1-4'!R114</f>
        <v>0</v>
      </c>
      <c r="K114" s="22">
        <v>0</v>
      </c>
      <c r="L114" s="22">
        <f t="shared" si="1"/>
        <v>0</v>
      </c>
      <c r="M114" s="23">
        <v>0</v>
      </c>
      <c r="N114" s="24" t="s">
        <v>27</v>
      </c>
      <c r="Q114" s="36"/>
    </row>
    <row r="115" spans="1:18" s="1" customFormat="1" ht="12" x14ac:dyDescent="0.2">
      <c r="A115" s="21" t="s">
        <v>175</v>
      </c>
      <c r="B115" s="49" t="s">
        <v>43</v>
      </c>
      <c r="C115" s="49"/>
      <c r="D115" s="49"/>
      <c r="E115" s="49"/>
      <c r="F115" s="49"/>
      <c r="G115" s="49"/>
      <c r="H115" s="49"/>
      <c r="I115" s="21" t="s">
        <v>26</v>
      </c>
      <c r="J115" s="22">
        <f>'[1]Тариф.смета табл.1-4'!R115</f>
        <v>0</v>
      </c>
      <c r="K115" s="22">
        <v>0</v>
      </c>
      <c r="L115" s="22">
        <f t="shared" si="1"/>
        <v>0</v>
      </c>
      <c r="M115" s="23">
        <v>0</v>
      </c>
      <c r="N115" s="24" t="s">
        <v>27</v>
      </c>
      <c r="Q115" s="36"/>
    </row>
    <row r="116" spans="1:18" s="1" customFormat="1" ht="12" x14ac:dyDescent="0.2">
      <c r="A116" s="21" t="s">
        <v>176</v>
      </c>
      <c r="B116" s="49" t="s">
        <v>45</v>
      </c>
      <c r="C116" s="49"/>
      <c r="D116" s="49"/>
      <c r="E116" s="49"/>
      <c r="F116" s="49"/>
      <c r="G116" s="49"/>
      <c r="H116" s="49"/>
      <c r="I116" s="21" t="s">
        <v>26</v>
      </c>
      <c r="J116" s="22">
        <f>'[1]Тариф.смета табл.1-4'!R116</f>
        <v>0</v>
      </c>
      <c r="K116" s="22">
        <v>0</v>
      </c>
      <c r="L116" s="22">
        <f t="shared" si="1"/>
        <v>0</v>
      </c>
      <c r="M116" s="23">
        <v>0</v>
      </c>
      <c r="N116" s="24" t="s">
        <v>27</v>
      </c>
      <c r="Q116" s="36"/>
    </row>
    <row r="117" spans="1:18" s="1" customFormat="1" ht="12" x14ac:dyDescent="0.2">
      <c r="A117" s="21" t="s">
        <v>177</v>
      </c>
      <c r="B117" s="49" t="s">
        <v>47</v>
      </c>
      <c r="C117" s="49"/>
      <c r="D117" s="49"/>
      <c r="E117" s="49"/>
      <c r="F117" s="49"/>
      <c r="G117" s="49"/>
      <c r="H117" s="49"/>
      <c r="I117" s="21" t="s">
        <v>26</v>
      </c>
      <c r="J117" s="22">
        <f>'[1]Тариф.смета табл.1-4'!R117</f>
        <v>0</v>
      </c>
      <c r="K117" s="22">
        <v>0</v>
      </c>
      <c r="L117" s="22">
        <f t="shared" si="1"/>
        <v>0</v>
      </c>
      <c r="M117" s="23">
        <v>0</v>
      </c>
      <c r="N117" s="24" t="s">
        <v>27</v>
      </c>
      <c r="Q117" s="36"/>
    </row>
    <row r="118" spans="1:18" s="1" customFormat="1" ht="24" customHeight="1" x14ac:dyDescent="0.2">
      <c r="A118" s="21" t="s">
        <v>178</v>
      </c>
      <c r="B118" s="50" t="s">
        <v>49</v>
      </c>
      <c r="C118" s="50"/>
      <c r="D118" s="50"/>
      <c r="E118" s="50"/>
      <c r="F118" s="50"/>
      <c r="G118" s="50"/>
      <c r="H118" s="50"/>
      <c r="I118" s="21" t="s">
        <v>26</v>
      </c>
      <c r="J118" s="22">
        <f>'[1]Тариф.смета табл.1-4'!R118</f>
        <v>0</v>
      </c>
      <c r="K118" s="22">
        <v>0</v>
      </c>
      <c r="L118" s="22">
        <f t="shared" si="1"/>
        <v>0</v>
      </c>
      <c r="M118" s="23">
        <v>0</v>
      </c>
      <c r="N118" s="24" t="s">
        <v>27</v>
      </c>
      <c r="Q118" s="36"/>
    </row>
    <row r="119" spans="1:18" s="1" customFormat="1" ht="12" x14ac:dyDescent="0.2">
      <c r="A119" s="21" t="s">
        <v>179</v>
      </c>
      <c r="B119" s="54" t="s">
        <v>51</v>
      </c>
      <c r="C119" s="54"/>
      <c r="D119" s="54"/>
      <c r="E119" s="54"/>
      <c r="F119" s="54"/>
      <c r="G119" s="54"/>
      <c r="H119" s="54"/>
      <c r="I119" s="21" t="s">
        <v>26</v>
      </c>
      <c r="J119" s="22">
        <f>'[1]Тариф.смета табл.1-4'!R119</f>
        <v>0</v>
      </c>
      <c r="K119" s="22">
        <v>0</v>
      </c>
      <c r="L119" s="22">
        <f t="shared" si="1"/>
        <v>0</v>
      </c>
      <c r="M119" s="23">
        <v>0</v>
      </c>
      <c r="N119" s="24" t="s">
        <v>27</v>
      </c>
      <c r="Q119" s="36"/>
    </row>
    <row r="120" spans="1:18" s="1" customFormat="1" ht="12" x14ac:dyDescent="0.2">
      <c r="A120" s="21" t="s">
        <v>180</v>
      </c>
      <c r="B120" s="54" t="s">
        <v>53</v>
      </c>
      <c r="C120" s="54"/>
      <c r="D120" s="54"/>
      <c r="E120" s="54"/>
      <c r="F120" s="54"/>
      <c r="G120" s="54"/>
      <c r="H120" s="54"/>
      <c r="I120" s="21" t="s">
        <v>26</v>
      </c>
      <c r="J120" s="22">
        <f>'[1]Тариф.смета табл.1-4'!R120</f>
        <v>0</v>
      </c>
      <c r="K120" s="22">
        <v>0</v>
      </c>
      <c r="L120" s="22">
        <f t="shared" si="1"/>
        <v>0</v>
      </c>
      <c r="M120" s="23">
        <v>0</v>
      </c>
      <c r="N120" s="24" t="s">
        <v>27</v>
      </c>
      <c r="Q120" s="36"/>
    </row>
    <row r="121" spans="1:18" s="1" customFormat="1" ht="12" x14ac:dyDescent="0.2">
      <c r="A121" s="21" t="s">
        <v>181</v>
      </c>
      <c r="B121" s="49" t="s">
        <v>55</v>
      </c>
      <c r="C121" s="49"/>
      <c r="D121" s="49"/>
      <c r="E121" s="49"/>
      <c r="F121" s="49"/>
      <c r="G121" s="49"/>
      <c r="H121" s="49"/>
      <c r="I121" s="21" t="s">
        <v>26</v>
      </c>
      <c r="J121" s="22">
        <f>'[1]Тариф.смета табл.1-4'!R121</f>
        <v>0</v>
      </c>
      <c r="K121" s="22">
        <v>0</v>
      </c>
      <c r="L121" s="22">
        <f t="shared" si="1"/>
        <v>0</v>
      </c>
      <c r="M121" s="23">
        <v>0</v>
      </c>
      <c r="N121" s="24" t="s">
        <v>27</v>
      </c>
      <c r="Q121" s="36"/>
    </row>
    <row r="122" spans="1:18" s="1" customFormat="1" ht="12" x14ac:dyDescent="0.2">
      <c r="A122" s="21" t="s">
        <v>182</v>
      </c>
      <c r="B122" s="48" t="s">
        <v>183</v>
      </c>
      <c r="C122" s="48"/>
      <c r="D122" s="48"/>
      <c r="E122" s="48"/>
      <c r="F122" s="48"/>
      <c r="G122" s="48"/>
      <c r="H122" s="48"/>
      <c r="I122" s="21" t="s">
        <v>26</v>
      </c>
      <c r="J122" s="22">
        <f>J128</f>
        <v>0</v>
      </c>
      <c r="K122" s="22">
        <v>0</v>
      </c>
      <c r="L122" s="22">
        <f t="shared" si="1"/>
        <v>0</v>
      </c>
      <c r="M122" s="23">
        <v>0</v>
      </c>
      <c r="N122" s="24" t="s">
        <v>27</v>
      </c>
      <c r="Q122" s="36"/>
    </row>
    <row r="123" spans="1:18" s="1" customFormat="1" ht="12" x14ac:dyDescent="0.2">
      <c r="A123" s="21" t="s">
        <v>184</v>
      </c>
      <c r="B123" s="49" t="s">
        <v>29</v>
      </c>
      <c r="C123" s="49"/>
      <c r="D123" s="49"/>
      <c r="E123" s="49"/>
      <c r="F123" s="49"/>
      <c r="G123" s="49"/>
      <c r="H123" s="49"/>
      <c r="I123" s="21" t="s">
        <v>26</v>
      </c>
      <c r="J123" s="22">
        <f>'[1]Тариф.смета табл.1-4'!R123</f>
        <v>0</v>
      </c>
      <c r="K123" s="22">
        <v>0</v>
      </c>
      <c r="L123" s="22">
        <f t="shared" si="1"/>
        <v>0</v>
      </c>
      <c r="M123" s="23">
        <v>0</v>
      </c>
      <c r="N123" s="24" t="s">
        <v>27</v>
      </c>
      <c r="Q123" s="36"/>
    </row>
    <row r="124" spans="1:18" s="1" customFormat="1" ht="24" customHeight="1" x14ac:dyDescent="0.2">
      <c r="A124" s="21" t="s">
        <v>185</v>
      </c>
      <c r="B124" s="56" t="s">
        <v>31</v>
      </c>
      <c r="C124" s="56"/>
      <c r="D124" s="56"/>
      <c r="E124" s="56"/>
      <c r="F124" s="56"/>
      <c r="G124" s="56"/>
      <c r="H124" s="56"/>
      <c r="I124" s="21" t="s">
        <v>26</v>
      </c>
      <c r="J124" s="22">
        <f>'[1]Тариф.смета табл.1-4'!R124</f>
        <v>0</v>
      </c>
      <c r="K124" s="22">
        <v>0</v>
      </c>
      <c r="L124" s="22">
        <f t="shared" si="1"/>
        <v>0</v>
      </c>
      <c r="M124" s="23">
        <v>0</v>
      </c>
      <c r="N124" s="24" t="s">
        <v>27</v>
      </c>
      <c r="Q124" s="36"/>
    </row>
    <row r="125" spans="1:18" s="1" customFormat="1" ht="24" customHeight="1" x14ac:dyDescent="0.2">
      <c r="A125" s="21" t="s">
        <v>186</v>
      </c>
      <c r="B125" s="56" t="s">
        <v>33</v>
      </c>
      <c r="C125" s="56"/>
      <c r="D125" s="56"/>
      <c r="E125" s="56"/>
      <c r="F125" s="56"/>
      <c r="G125" s="56"/>
      <c r="H125" s="56"/>
      <c r="I125" s="21" t="s">
        <v>26</v>
      </c>
      <c r="J125" s="22">
        <f>'[1]Тариф.смета табл.1-4'!R125</f>
        <v>0</v>
      </c>
      <c r="K125" s="22">
        <v>0</v>
      </c>
      <c r="L125" s="22">
        <f t="shared" si="1"/>
        <v>0</v>
      </c>
      <c r="M125" s="23">
        <v>0</v>
      </c>
      <c r="N125" s="24" t="s">
        <v>27</v>
      </c>
      <c r="Q125" s="36"/>
    </row>
    <row r="126" spans="1:18" s="1" customFormat="1" ht="24" customHeight="1" x14ac:dyDescent="0.2">
      <c r="A126" s="21" t="s">
        <v>187</v>
      </c>
      <c r="B126" s="56" t="s">
        <v>35</v>
      </c>
      <c r="C126" s="56"/>
      <c r="D126" s="56"/>
      <c r="E126" s="56"/>
      <c r="F126" s="56"/>
      <c r="G126" s="56"/>
      <c r="H126" s="56"/>
      <c r="I126" s="21" t="s">
        <v>26</v>
      </c>
      <c r="J126" s="22">
        <f>'[1]Тариф.смета табл.1-4'!R126</f>
        <v>0</v>
      </c>
      <c r="K126" s="22">
        <v>0</v>
      </c>
      <c r="L126" s="22">
        <f t="shared" si="1"/>
        <v>0</v>
      </c>
      <c r="M126" s="23">
        <v>0</v>
      </c>
      <c r="N126" s="24" t="s">
        <v>27</v>
      </c>
      <c r="Q126" s="36"/>
    </row>
    <row r="127" spans="1:18" s="1" customFormat="1" ht="12" x14ac:dyDescent="0.2">
      <c r="A127" s="21" t="s">
        <v>188</v>
      </c>
      <c r="B127" s="49" t="s">
        <v>189</v>
      </c>
      <c r="C127" s="49"/>
      <c r="D127" s="49"/>
      <c r="E127" s="49"/>
      <c r="F127" s="49"/>
      <c r="G127" s="49"/>
      <c r="H127" s="49"/>
      <c r="I127" s="21" t="s">
        <v>26</v>
      </c>
      <c r="J127" s="22">
        <f>'[1]Тариф.смета табл.1-4'!R127</f>
        <v>0</v>
      </c>
      <c r="K127" s="22">
        <v>0</v>
      </c>
      <c r="L127" s="22">
        <f t="shared" si="1"/>
        <v>0</v>
      </c>
      <c r="M127" s="23">
        <v>0</v>
      </c>
      <c r="N127" s="24" t="s">
        <v>27</v>
      </c>
      <c r="Q127" s="36"/>
    </row>
    <row r="128" spans="1:18" s="1" customFormat="1" ht="24" x14ac:dyDescent="0.2">
      <c r="A128" s="21" t="s">
        <v>190</v>
      </c>
      <c r="B128" s="49" t="s">
        <v>191</v>
      </c>
      <c r="C128" s="49"/>
      <c r="D128" s="49"/>
      <c r="E128" s="49"/>
      <c r="F128" s="49"/>
      <c r="G128" s="49"/>
      <c r="H128" s="49"/>
      <c r="I128" s="21" t="s">
        <v>26</v>
      </c>
      <c r="J128" s="22">
        <v>0</v>
      </c>
      <c r="K128" s="22">
        <v>0.61204000000000003</v>
      </c>
      <c r="L128" s="22">
        <f t="shared" si="1"/>
        <v>0.61204000000000003</v>
      </c>
      <c r="M128" s="23">
        <v>0</v>
      </c>
      <c r="N128" s="24" t="s">
        <v>27</v>
      </c>
      <c r="Q128" s="36" t="s">
        <v>708</v>
      </c>
      <c r="R128" s="1" t="s">
        <v>716</v>
      </c>
    </row>
    <row r="129" spans="1:18" s="1" customFormat="1" ht="12" x14ac:dyDescent="0.2">
      <c r="A129" s="21" t="s">
        <v>192</v>
      </c>
      <c r="B129" s="49" t="s">
        <v>193</v>
      </c>
      <c r="C129" s="49"/>
      <c r="D129" s="49"/>
      <c r="E129" s="49"/>
      <c r="F129" s="49"/>
      <c r="G129" s="49"/>
      <c r="H129" s="49"/>
      <c r="I129" s="21" t="s">
        <v>26</v>
      </c>
      <c r="J129" s="22">
        <f>'[1]Тариф.смета табл.1-4'!R129</f>
        <v>0</v>
      </c>
      <c r="K129" s="22">
        <v>0</v>
      </c>
      <c r="L129" s="22">
        <f t="shared" si="1"/>
        <v>0</v>
      </c>
      <c r="M129" s="23">
        <v>0</v>
      </c>
      <c r="N129" s="24" t="s">
        <v>27</v>
      </c>
      <c r="Q129" s="36"/>
    </row>
    <row r="130" spans="1:18" s="1" customFormat="1" ht="12" x14ac:dyDescent="0.2">
      <c r="A130" s="21" t="s">
        <v>194</v>
      </c>
      <c r="B130" s="49" t="s">
        <v>195</v>
      </c>
      <c r="C130" s="49"/>
      <c r="D130" s="49"/>
      <c r="E130" s="49"/>
      <c r="F130" s="49"/>
      <c r="G130" s="49"/>
      <c r="H130" s="49"/>
      <c r="I130" s="21" t="s">
        <v>26</v>
      </c>
      <c r="J130" s="22">
        <f>'[1]Тариф.смета табл.1-4'!R130</f>
        <v>0</v>
      </c>
      <c r="K130" s="22">
        <v>0</v>
      </c>
      <c r="L130" s="22">
        <f t="shared" si="1"/>
        <v>0</v>
      </c>
      <c r="M130" s="23">
        <v>0</v>
      </c>
      <c r="N130" s="24" t="s">
        <v>27</v>
      </c>
      <c r="Q130" s="36"/>
    </row>
    <row r="131" spans="1:18" s="1" customFormat="1" ht="12" x14ac:dyDescent="0.2">
      <c r="A131" s="21" t="s">
        <v>196</v>
      </c>
      <c r="B131" s="49" t="s">
        <v>197</v>
      </c>
      <c r="C131" s="49"/>
      <c r="D131" s="49"/>
      <c r="E131" s="49"/>
      <c r="F131" s="49"/>
      <c r="G131" s="49"/>
      <c r="H131" s="49"/>
      <c r="I131" s="21" t="s">
        <v>26</v>
      </c>
      <c r="J131" s="22">
        <f>'[1]Тариф.смета табл.1-4'!R131</f>
        <v>0</v>
      </c>
      <c r="K131" s="22">
        <v>0</v>
      </c>
      <c r="L131" s="22">
        <f t="shared" si="1"/>
        <v>0</v>
      </c>
      <c r="M131" s="23">
        <v>0</v>
      </c>
      <c r="N131" s="24" t="s">
        <v>27</v>
      </c>
      <c r="Q131" s="36"/>
    </row>
    <row r="132" spans="1:18" s="1" customFormat="1" ht="12" x14ac:dyDescent="0.2">
      <c r="A132" s="21" t="s">
        <v>198</v>
      </c>
      <c r="B132" s="49" t="s">
        <v>199</v>
      </c>
      <c r="C132" s="49"/>
      <c r="D132" s="49"/>
      <c r="E132" s="49"/>
      <c r="F132" s="49"/>
      <c r="G132" s="49"/>
      <c r="H132" s="49"/>
      <c r="I132" s="21" t="s">
        <v>26</v>
      </c>
      <c r="J132" s="22">
        <f>'[1]Тариф.смета табл.1-4'!R132</f>
        <v>0</v>
      </c>
      <c r="K132" s="22">
        <v>0</v>
      </c>
      <c r="L132" s="22">
        <f t="shared" si="1"/>
        <v>0</v>
      </c>
      <c r="M132" s="23">
        <v>0</v>
      </c>
      <c r="N132" s="24" t="s">
        <v>27</v>
      </c>
      <c r="Q132" s="36"/>
    </row>
    <row r="133" spans="1:18" s="1" customFormat="1" ht="24" customHeight="1" x14ac:dyDescent="0.2">
      <c r="A133" s="21" t="s">
        <v>200</v>
      </c>
      <c r="B133" s="50" t="s">
        <v>49</v>
      </c>
      <c r="C133" s="50"/>
      <c r="D133" s="50"/>
      <c r="E133" s="50"/>
      <c r="F133" s="50"/>
      <c r="G133" s="50"/>
      <c r="H133" s="50"/>
      <c r="I133" s="21" t="s">
        <v>26</v>
      </c>
      <c r="J133" s="22">
        <f>'[1]Тариф.смета табл.1-4'!R133</f>
        <v>0</v>
      </c>
      <c r="K133" s="22">
        <v>0</v>
      </c>
      <c r="L133" s="22">
        <f t="shared" si="1"/>
        <v>0</v>
      </c>
      <c r="M133" s="23">
        <v>0</v>
      </c>
      <c r="N133" s="24" t="s">
        <v>27</v>
      </c>
      <c r="Q133" s="36"/>
    </row>
    <row r="134" spans="1:18" s="1" customFormat="1" ht="12" x14ac:dyDescent="0.2">
      <c r="A134" s="21" t="s">
        <v>201</v>
      </c>
      <c r="B134" s="54" t="s">
        <v>51</v>
      </c>
      <c r="C134" s="54"/>
      <c r="D134" s="54"/>
      <c r="E134" s="54"/>
      <c r="F134" s="54"/>
      <c r="G134" s="54"/>
      <c r="H134" s="54"/>
      <c r="I134" s="21" t="s">
        <v>26</v>
      </c>
      <c r="J134" s="22">
        <f>'[1]Тариф.смета табл.1-4'!R134</f>
        <v>0</v>
      </c>
      <c r="K134" s="22">
        <v>0</v>
      </c>
      <c r="L134" s="22">
        <f t="shared" si="1"/>
        <v>0</v>
      </c>
      <c r="M134" s="23">
        <v>0</v>
      </c>
      <c r="N134" s="24" t="s">
        <v>27</v>
      </c>
      <c r="Q134" s="36"/>
    </row>
    <row r="135" spans="1:18" s="1" customFormat="1" ht="12" x14ac:dyDescent="0.2">
      <c r="A135" s="21" t="s">
        <v>202</v>
      </c>
      <c r="B135" s="54" t="s">
        <v>53</v>
      </c>
      <c r="C135" s="54"/>
      <c r="D135" s="54"/>
      <c r="E135" s="54"/>
      <c r="F135" s="54"/>
      <c r="G135" s="54"/>
      <c r="H135" s="54"/>
      <c r="I135" s="21" t="s">
        <v>26</v>
      </c>
      <c r="J135" s="22">
        <f>'[1]Тариф.смета табл.1-4'!R135</f>
        <v>0</v>
      </c>
      <c r="K135" s="22">
        <v>0</v>
      </c>
      <c r="L135" s="22">
        <f t="shared" si="1"/>
        <v>0</v>
      </c>
      <c r="M135" s="23">
        <v>0</v>
      </c>
      <c r="N135" s="24" t="s">
        <v>27</v>
      </c>
      <c r="Q135" s="36"/>
    </row>
    <row r="136" spans="1:18" s="1" customFormat="1" ht="12" x14ac:dyDescent="0.2">
      <c r="A136" s="21" t="s">
        <v>203</v>
      </c>
      <c r="B136" s="49" t="s">
        <v>204</v>
      </c>
      <c r="C136" s="49"/>
      <c r="D136" s="49"/>
      <c r="E136" s="49"/>
      <c r="F136" s="49"/>
      <c r="G136" s="49"/>
      <c r="H136" s="49"/>
      <c r="I136" s="21" t="s">
        <v>26</v>
      </c>
      <c r="J136" s="22">
        <f>'[1]Тариф.смета табл.1-4'!R136</f>
        <v>0</v>
      </c>
      <c r="K136" s="22">
        <v>0</v>
      </c>
      <c r="L136" s="22">
        <f t="shared" si="1"/>
        <v>0</v>
      </c>
      <c r="M136" s="23">
        <v>0</v>
      </c>
      <c r="N136" s="24" t="s">
        <v>27</v>
      </c>
      <c r="Q136" s="36"/>
    </row>
    <row r="137" spans="1:18" s="1" customFormat="1" ht="12" x14ac:dyDescent="0.2">
      <c r="A137" s="21" t="s">
        <v>205</v>
      </c>
      <c r="B137" s="48" t="s">
        <v>206</v>
      </c>
      <c r="C137" s="48"/>
      <c r="D137" s="48"/>
      <c r="E137" s="48"/>
      <c r="F137" s="48"/>
      <c r="G137" s="48"/>
      <c r="H137" s="48"/>
      <c r="I137" s="21" t="s">
        <v>26</v>
      </c>
      <c r="J137" s="22">
        <f>J143</f>
        <v>0.191</v>
      </c>
      <c r="K137" s="22">
        <v>-6.4570228949807564</v>
      </c>
      <c r="L137" s="22">
        <f t="shared" si="1"/>
        <v>-6.6480228949807563</v>
      </c>
      <c r="M137" s="23">
        <f t="shared" si="2"/>
        <v>-34.806402591522286</v>
      </c>
      <c r="N137" s="24" t="s">
        <v>27</v>
      </c>
      <c r="Q137" s="36"/>
    </row>
    <row r="138" spans="1:18" s="1" customFormat="1" ht="12" x14ac:dyDescent="0.2">
      <c r="A138" s="21" t="s">
        <v>207</v>
      </c>
      <c r="B138" s="49" t="s">
        <v>29</v>
      </c>
      <c r="C138" s="49"/>
      <c r="D138" s="49"/>
      <c r="E138" s="49"/>
      <c r="F138" s="49"/>
      <c r="G138" s="49"/>
      <c r="H138" s="49"/>
      <c r="I138" s="21" t="s">
        <v>26</v>
      </c>
      <c r="J138" s="22">
        <f>'[1]Тариф.смета табл.1-4'!R138</f>
        <v>0</v>
      </c>
      <c r="K138" s="22">
        <v>0</v>
      </c>
      <c r="L138" s="22">
        <f t="shared" si="1"/>
        <v>0</v>
      </c>
      <c r="M138" s="23">
        <v>0</v>
      </c>
      <c r="N138" s="24" t="s">
        <v>27</v>
      </c>
      <c r="Q138" s="36"/>
    </row>
    <row r="139" spans="1:18" s="1" customFormat="1" ht="24" customHeight="1" x14ac:dyDescent="0.2">
      <c r="A139" s="21" t="s">
        <v>208</v>
      </c>
      <c r="B139" s="56" t="s">
        <v>31</v>
      </c>
      <c r="C139" s="56"/>
      <c r="D139" s="56"/>
      <c r="E139" s="56"/>
      <c r="F139" s="56"/>
      <c r="G139" s="56"/>
      <c r="H139" s="56"/>
      <c r="I139" s="21" t="s">
        <v>26</v>
      </c>
      <c r="J139" s="22">
        <f>'[1]Тариф.смета табл.1-4'!R139</f>
        <v>0</v>
      </c>
      <c r="K139" s="22">
        <v>0</v>
      </c>
      <c r="L139" s="22">
        <f t="shared" si="1"/>
        <v>0</v>
      </c>
      <c r="M139" s="23">
        <v>0</v>
      </c>
      <c r="N139" s="24" t="s">
        <v>27</v>
      </c>
      <c r="Q139" s="36"/>
    </row>
    <row r="140" spans="1:18" s="1" customFormat="1" ht="24" customHeight="1" x14ac:dyDescent="0.2">
      <c r="A140" s="21" t="s">
        <v>209</v>
      </c>
      <c r="B140" s="56" t="s">
        <v>33</v>
      </c>
      <c r="C140" s="56"/>
      <c r="D140" s="56"/>
      <c r="E140" s="56"/>
      <c r="F140" s="56"/>
      <c r="G140" s="56"/>
      <c r="H140" s="56"/>
      <c r="I140" s="21" t="s">
        <v>26</v>
      </c>
      <c r="J140" s="22">
        <f>'[1]Тариф.смета табл.1-4'!R140</f>
        <v>0</v>
      </c>
      <c r="K140" s="22">
        <v>0</v>
      </c>
      <c r="L140" s="22">
        <f t="shared" si="1"/>
        <v>0</v>
      </c>
      <c r="M140" s="23">
        <v>0</v>
      </c>
      <c r="N140" s="24" t="s">
        <v>27</v>
      </c>
      <c r="Q140" s="36"/>
    </row>
    <row r="141" spans="1:18" s="1" customFormat="1" ht="24" customHeight="1" x14ac:dyDescent="0.2">
      <c r="A141" s="21" t="s">
        <v>210</v>
      </c>
      <c r="B141" s="56" t="s">
        <v>35</v>
      </c>
      <c r="C141" s="56"/>
      <c r="D141" s="56"/>
      <c r="E141" s="56"/>
      <c r="F141" s="56"/>
      <c r="G141" s="56"/>
      <c r="H141" s="56"/>
      <c r="I141" s="21" t="s">
        <v>26</v>
      </c>
      <c r="J141" s="22">
        <f>'[1]Тариф.смета табл.1-4'!R141</f>
        <v>0</v>
      </c>
      <c r="K141" s="22">
        <v>0</v>
      </c>
      <c r="L141" s="22">
        <f t="shared" si="1"/>
        <v>0</v>
      </c>
      <c r="M141" s="23">
        <v>0</v>
      </c>
      <c r="N141" s="24" t="s">
        <v>27</v>
      </c>
      <c r="Q141" s="36"/>
    </row>
    <row r="142" spans="1:18" s="1" customFormat="1" ht="12" x14ac:dyDescent="0.2">
      <c r="A142" s="21" t="s">
        <v>211</v>
      </c>
      <c r="B142" s="49" t="s">
        <v>37</v>
      </c>
      <c r="C142" s="49"/>
      <c r="D142" s="49"/>
      <c r="E142" s="49"/>
      <c r="F142" s="49"/>
      <c r="G142" s="49"/>
      <c r="H142" s="49"/>
      <c r="I142" s="21" t="s">
        <v>26</v>
      </c>
      <c r="J142" s="22">
        <f>'[1]Тариф.смета табл.1-4'!R142</f>
        <v>0</v>
      </c>
      <c r="K142" s="22">
        <v>0</v>
      </c>
      <c r="L142" s="22">
        <f t="shared" si="1"/>
        <v>0</v>
      </c>
      <c r="M142" s="23">
        <v>0</v>
      </c>
      <c r="N142" s="24" t="s">
        <v>27</v>
      </c>
      <c r="Q142" s="36"/>
    </row>
    <row r="143" spans="1:18" s="1" customFormat="1" ht="24" x14ac:dyDescent="0.2">
      <c r="A143" s="21" t="s">
        <v>212</v>
      </c>
      <c r="B143" s="49" t="s">
        <v>39</v>
      </c>
      <c r="C143" s="49"/>
      <c r="D143" s="49"/>
      <c r="E143" s="49"/>
      <c r="F143" s="49"/>
      <c r="G143" s="49"/>
      <c r="H143" s="49"/>
      <c r="I143" s="21" t="s">
        <v>26</v>
      </c>
      <c r="J143" s="22">
        <v>0.191</v>
      </c>
      <c r="K143" s="22">
        <f>K107</f>
        <v>0</v>
      </c>
      <c r="L143" s="22">
        <f t="shared" si="1"/>
        <v>-0.191</v>
      </c>
      <c r="M143" s="23">
        <f t="shared" si="2"/>
        <v>-1</v>
      </c>
      <c r="N143" s="24" t="s">
        <v>27</v>
      </c>
      <c r="Q143" s="36" t="s">
        <v>707</v>
      </c>
      <c r="R143" s="1" t="s">
        <v>715</v>
      </c>
    </row>
    <row r="144" spans="1:18" s="1" customFormat="1" ht="12" x14ac:dyDescent="0.2">
      <c r="A144" s="21" t="s">
        <v>213</v>
      </c>
      <c r="B144" s="49" t="s">
        <v>41</v>
      </c>
      <c r="C144" s="49"/>
      <c r="D144" s="49"/>
      <c r="E144" s="49"/>
      <c r="F144" s="49"/>
      <c r="G144" s="49"/>
      <c r="H144" s="49"/>
      <c r="I144" s="21" t="s">
        <v>26</v>
      </c>
      <c r="J144" s="22">
        <f>'[1]Тариф.смета табл.1-4'!R144</f>
        <v>0</v>
      </c>
      <c r="K144" s="22">
        <v>0</v>
      </c>
      <c r="L144" s="22">
        <f t="shared" si="1"/>
        <v>0</v>
      </c>
      <c r="M144" s="23">
        <v>0</v>
      </c>
      <c r="N144" s="24" t="s">
        <v>27</v>
      </c>
      <c r="Q144" s="36"/>
    </row>
    <row r="145" spans="1:17" s="1" customFormat="1" ht="12" x14ac:dyDescent="0.2">
      <c r="A145" s="21" t="s">
        <v>214</v>
      </c>
      <c r="B145" s="49" t="s">
        <v>43</v>
      </c>
      <c r="C145" s="49"/>
      <c r="D145" s="49"/>
      <c r="E145" s="49"/>
      <c r="F145" s="49"/>
      <c r="G145" s="49"/>
      <c r="H145" s="49"/>
      <c r="I145" s="21" t="s">
        <v>26</v>
      </c>
      <c r="J145" s="22">
        <f>'[1]Тариф.смета табл.1-4'!R145</f>
        <v>0</v>
      </c>
      <c r="K145" s="22">
        <v>0</v>
      </c>
      <c r="L145" s="22">
        <f t="shared" si="1"/>
        <v>0</v>
      </c>
      <c r="M145" s="23">
        <v>0</v>
      </c>
      <c r="N145" s="24" t="s">
        <v>27</v>
      </c>
      <c r="Q145" s="36"/>
    </row>
    <row r="146" spans="1:17" s="1" customFormat="1" ht="12" x14ac:dyDescent="0.2">
      <c r="A146" s="21" t="s">
        <v>215</v>
      </c>
      <c r="B146" s="49" t="s">
        <v>45</v>
      </c>
      <c r="C146" s="49"/>
      <c r="D146" s="49"/>
      <c r="E146" s="49"/>
      <c r="F146" s="49"/>
      <c r="G146" s="49"/>
      <c r="H146" s="49"/>
      <c r="I146" s="21" t="s">
        <v>26</v>
      </c>
      <c r="J146" s="22">
        <f>'[1]Тариф.смета табл.1-4'!R146</f>
        <v>0</v>
      </c>
      <c r="K146" s="22">
        <v>0</v>
      </c>
      <c r="L146" s="22">
        <f t="shared" si="1"/>
        <v>0</v>
      </c>
      <c r="M146" s="23">
        <v>0</v>
      </c>
      <c r="N146" s="24" t="s">
        <v>27</v>
      </c>
      <c r="Q146" s="36"/>
    </row>
    <row r="147" spans="1:17" s="1" customFormat="1" ht="12" x14ac:dyDescent="0.2">
      <c r="A147" s="21" t="s">
        <v>216</v>
      </c>
      <c r="B147" s="49" t="s">
        <v>47</v>
      </c>
      <c r="C147" s="49"/>
      <c r="D147" s="49"/>
      <c r="E147" s="49"/>
      <c r="F147" s="49"/>
      <c r="G147" s="49"/>
      <c r="H147" s="49"/>
      <c r="I147" s="21" t="s">
        <v>26</v>
      </c>
      <c r="J147" s="22">
        <f>'[1]Тариф.смета табл.1-4'!R147</f>
        <v>0</v>
      </c>
      <c r="K147" s="22">
        <v>0</v>
      </c>
      <c r="L147" s="22">
        <f t="shared" si="1"/>
        <v>0</v>
      </c>
      <c r="M147" s="23">
        <v>0</v>
      </c>
      <c r="N147" s="24" t="s">
        <v>27</v>
      </c>
      <c r="Q147" s="36"/>
    </row>
    <row r="148" spans="1:17" s="1" customFormat="1" ht="24" customHeight="1" x14ac:dyDescent="0.2">
      <c r="A148" s="21" t="s">
        <v>217</v>
      </c>
      <c r="B148" s="50" t="s">
        <v>49</v>
      </c>
      <c r="C148" s="50"/>
      <c r="D148" s="50"/>
      <c r="E148" s="50"/>
      <c r="F148" s="50"/>
      <c r="G148" s="50"/>
      <c r="H148" s="50"/>
      <c r="I148" s="21" t="s">
        <v>26</v>
      </c>
      <c r="J148" s="22">
        <f>'[1]Тариф.смета табл.1-4'!R148</f>
        <v>0</v>
      </c>
      <c r="K148" s="22">
        <v>0</v>
      </c>
      <c r="L148" s="22">
        <f t="shared" si="1"/>
        <v>0</v>
      </c>
      <c r="M148" s="23">
        <v>0</v>
      </c>
      <c r="N148" s="24" t="s">
        <v>27</v>
      </c>
      <c r="Q148" s="36"/>
    </row>
    <row r="149" spans="1:17" s="1" customFormat="1" ht="12.75" customHeight="1" x14ac:dyDescent="0.2">
      <c r="A149" s="21" t="s">
        <v>218</v>
      </c>
      <c r="B149" s="54" t="s">
        <v>51</v>
      </c>
      <c r="C149" s="54"/>
      <c r="D149" s="54"/>
      <c r="E149" s="54"/>
      <c r="F149" s="54"/>
      <c r="G149" s="54"/>
      <c r="H149" s="54"/>
      <c r="I149" s="21" t="s">
        <v>26</v>
      </c>
      <c r="J149" s="22">
        <f>'[1]Тариф.смета табл.1-4'!R149</f>
        <v>0</v>
      </c>
      <c r="K149" s="22">
        <v>0</v>
      </c>
      <c r="L149" s="22">
        <f t="shared" si="1"/>
        <v>0</v>
      </c>
      <c r="M149" s="23">
        <v>0</v>
      </c>
      <c r="N149" s="24" t="s">
        <v>27</v>
      </c>
      <c r="Q149" s="36"/>
    </row>
    <row r="150" spans="1:17" s="1" customFormat="1" ht="12.75" customHeight="1" x14ac:dyDescent="0.2">
      <c r="A150" s="21" t="s">
        <v>219</v>
      </c>
      <c r="B150" s="54" t="s">
        <v>53</v>
      </c>
      <c r="C150" s="54"/>
      <c r="D150" s="54"/>
      <c r="E150" s="54"/>
      <c r="F150" s="54"/>
      <c r="G150" s="54"/>
      <c r="H150" s="54"/>
      <c r="I150" s="21" t="s">
        <v>26</v>
      </c>
      <c r="J150" s="22">
        <f>'[1]Тариф.смета табл.1-4'!R150</f>
        <v>0</v>
      </c>
      <c r="K150" s="22">
        <v>0</v>
      </c>
      <c r="L150" s="22">
        <f t="shared" ref="L150:L213" si="3">K150-J150</f>
        <v>0</v>
      </c>
      <c r="M150" s="23">
        <v>0</v>
      </c>
      <c r="N150" s="24" t="s">
        <v>27</v>
      </c>
      <c r="Q150" s="36"/>
    </row>
    <row r="151" spans="1:17" s="1" customFormat="1" ht="12.75" customHeight="1" x14ac:dyDescent="0.2">
      <c r="A151" s="21" t="s">
        <v>220</v>
      </c>
      <c r="B151" s="49" t="s">
        <v>55</v>
      </c>
      <c r="C151" s="49"/>
      <c r="D151" s="49"/>
      <c r="E151" s="49"/>
      <c r="F151" s="49"/>
      <c r="G151" s="49"/>
      <c r="H151" s="49"/>
      <c r="I151" s="21" t="s">
        <v>26</v>
      </c>
      <c r="J151" s="22">
        <f>'[1]Тариф.смета табл.1-4'!R151</f>
        <v>0</v>
      </c>
      <c r="K151" s="22">
        <v>0</v>
      </c>
      <c r="L151" s="22">
        <f t="shared" si="3"/>
        <v>0</v>
      </c>
      <c r="M151" s="23">
        <v>0</v>
      </c>
      <c r="N151" s="24" t="s">
        <v>27</v>
      </c>
      <c r="Q151" s="36"/>
    </row>
    <row r="152" spans="1:17" s="1" customFormat="1" ht="12.75" customHeight="1" x14ac:dyDescent="0.2">
      <c r="A152" s="21" t="s">
        <v>221</v>
      </c>
      <c r="B152" s="54" t="s">
        <v>222</v>
      </c>
      <c r="C152" s="54"/>
      <c r="D152" s="54"/>
      <c r="E152" s="54"/>
      <c r="F152" s="54"/>
      <c r="G152" s="54"/>
      <c r="H152" s="54"/>
      <c r="I152" s="21" t="s">
        <v>26</v>
      </c>
      <c r="J152" s="22">
        <f>'[1]Тариф.смета табл.1-4'!R152</f>
        <v>0</v>
      </c>
      <c r="K152" s="22">
        <v>0</v>
      </c>
      <c r="L152" s="22">
        <f t="shared" si="3"/>
        <v>0</v>
      </c>
      <c r="M152" s="23">
        <v>0</v>
      </c>
      <c r="N152" s="24" t="s">
        <v>27</v>
      </c>
      <c r="Q152" s="36"/>
    </row>
    <row r="153" spans="1:17" s="1" customFormat="1" ht="12.75" customHeight="1" x14ac:dyDescent="0.2">
      <c r="A153" s="21" t="s">
        <v>223</v>
      </c>
      <c r="B153" s="49" t="s">
        <v>224</v>
      </c>
      <c r="C153" s="49"/>
      <c r="D153" s="49"/>
      <c r="E153" s="49"/>
      <c r="F153" s="49"/>
      <c r="G153" s="49"/>
      <c r="H153" s="49"/>
      <c r="I153" s="21" t="s">
        <v>26</v>
      </c>
      <c r="J153" s="22">
        <f>'[1]Тариф.смета табл.1-4'!R153</f>
        <v>0</v>
      </c>
      <c r="K153" s="22">
        <v>0</v>
      </c>
      <c r="L153" s="22">
        <f t="shared" si="3"/>
        <v>0</v>
      </c>
      <c r="M153" s="23">
        <v>0</v>
      </c>
      <c r="N153" s="24" t="s">
        <v>27</v>
      </c>
      <c r="Q153" s="36"/>
    </row>
    <row r="154" spans="1:17" s="1" customFormat="1" ht="12.75" customHeight="1" x14ac:dyDescent="0.2">
      <c r="A154" s="21" t="s">
        <v>225</v>
      </c>
      <c r="B154" s="49" t="s">
        <v>226</v>
      </c>
      <c r="C154" s="49"/>
      <c r="D154" s="49"/>
      <c r="E154" s="49"/>
      <c r="F154" s="49"/>
      <c r="G154" s="49"/>
      <c r="H154" s="49"/>
      <c r="I154" s="21" t="s">
        <v>26</v>
      </c>
      <c r="J154" s="22">
        <f>'[1]Тариф.смета табл.1-4'!R154</f>
        <v>0</v>
      </c>
      <c r="K154" s="22">
        <v>0</v>
      </c>
      <c r="L154" s="22">
        <f t="shared" si="3"/>
        <v>0</v>
      </c>
      <c r="M154" s="23">
        <v>0</v>
      </c>
      <c r="N154" s="24" t="s">
        <v>27</v>
      </c>
      <c r="Q154" s="36"/>
    </row>
    <row r="155" spans="1:17" s="1" customFormat="1" ht="24" customHeight="1" x14ac:dyDescent="0.2">
      <c r="A155" s="21" t="s">
        <v>227</v>
      </c>
      <c r="B155" s="55" t="s">
        <v>228</v>
      </c>
      <c r="C155" s="55"/>
      <c r="D155" s="55"/>
      <c r="E155" s="55"/>
      <c r="F155" s="55"/>
      <c r="G155" s="55"/>
      <c r="H155" s="55"/>
      <c r="I155" s="21" t="s">
        <v>26</v>
      </c>
      <c r="J155" s="22">
        <f>'[1]Тариф.смета табл.1-4'!R155</f>
        <v>0</v>
      </c>
      <c r="K155" s="22">
        <v>0</v>
      </c>
      <c r="L155" s="22">
        <f t="shared" si="3"/>
        <v>0</v>
      </c>
      <c r="M155" s="23">
        <v>0</v>
      </c>
      <c r="N155" s="24" t="s">
        <v>27</v>
      </c>
      <c r="Q155" s="36"/>
    </row>
    <row r="156" spans="1:17" s="1" customFormat="1" ht="24" customHeight="1" x14ac:dyDescent="0.2">
      <c r="A156" s="21" t="s">
        <v>229</v>
      </c>
      <c r="B156" s="55" t="s">
        <v>230</v>
      </c>
      <c r="C156" s="55"/>
      <c r="D156" s="55"/>
      <c r="E156" s="55"/>
      <c r="F156" s="55"/>
      <c r="G156" s="55"/>
      <c r="H156" s="55"/>
      <c r="I156" s="21" t="s">
        <v>26</v>
      </c>
      <c r="J156" s="22">
        <f>'[1]Тариф.смета табл.1-4'!R156</f>
        <v>0</v>
      </c>
      <c r="K156" s="22">
        <v>0</v>
      </c>
      <c r="L156" s="22">
        <f t="shared" si="3"/>
        <v>0</v>
      </c>
      <c r="M156" s="23">
        <v>0</v>
      </c>
      <c r="N156" s="24" t="s">
        <v>27</v>
      </c>
      <c r="Q156" s="36"/>
    </row>
    <row r="157" spans="1:17" s="1" customFormat="1" ht="12" x14ac:dyDescent="0.2">
      <c r="A157" s="21" t="s">
        <v>231</v>
      </c>
      <c r="B157" s="49" t="s">
        <v>232</v>
      </c>
      <c r="C157" s="49"/>
      <c r="D157" s="49"/>
      <c r="E157" s="49"/>
      <c r="F157" s="49"/>
      <c r="G157" s="49"/>
      <c r="H157" s="49"/>
      <c r="I157" s="21" t="s">
        <v>26</v>
      </c>
      <c r="J157" s="22">
        <f>'[1]Тариф.смета табл.1-4'!R157</f>
        <v>0</v>
      </c>
      <c r="K157" s="22">
        <v>0</v>
      </c>
      <c r="L157" s="22">
        <f t="shared" si="3"/>
        <v>0</v>
      </c>
      <c r="M157" s="23">
        <v>0</v>
      </c>
      <c r="N157" s="24" t="s">
        <v>27</v>
      </c>
      <c r="Q157" s="36"/>
    </row>
    <row r="158" spans="1:17" s="1" customFormat="1" ht="12" x14ac:dyDescent="0.2">
      <c r="A158" s="21" t="s">
        <v>233</v>
      </c>
      <c r="B158" s="49" t="s">
        <v>234</v>
      </c>
      <c r="C158" s="49"/>
      <c r="D158" s="49"/>
      <c r="E158" s="49"/>
      <c r="F158" s="49"/>
      <c r="G158" s="49"/>
      <c r="H158" s="49"/>
      <c r="I158" s="21" t="s">
        <v>26</v>
      </c>
      <c r="J158" s="22">
        <f>'[1]Тариф.смета табл.1-4'!R158</f>
        <v>0</v>
      </c>
      <c r="K158" s="22">
        <v>0</v>
      </c>
      <c r="L158" s="22">
        <f t="shared" si="3"/>
        <v>0</v>
      </c>
      <c r="M158" s="23">
        <v>0</v>
      </c>
      <c r="N158" s="24" t="s">
        <v>27</v>
      </c>
      <c r="Q158" s="36"/>
    </row>
    <row r="159" spans="1:17" s="1" customFormat="1" ht="24" customHeight="1" x14ac:dyDescent="0.2">
      <c r="A159" s="21" t="s">
        <v>235</v>
      </c>
      <c r="B159" s="55" t="s">
        <v>236</v>
      </c>
      <c r="C159" s="55"/>
      <c r="D159" s="55"/>
      <c r="E159" s="55"/>
      <c r="F159" s="55"/>
      <c r="G159" s="55"/>
      <c r="H159" s="55"/>
      <c r="I159" s="21" t="s">
        <v>26</v>
      </c>
      <c r="J159" s="22">
        <f>'[1]Тариф.смета табл.1-4'!R159</f>
        <v>0</v>
      </c>
      <c r="K159" s="22">
        <v>0</v>
      </c>
      <c r="L159" s="22">
        <f t="shared" si="3"/>
        <v>0</v>
      </c>
      <c r="M159" s="23">
        <v>0</v>
      </c>
      <c r="N159" s="24" t="s">
        <v>27</v>
      </c>
      <c r="Q159" s="36"/>
    </row>
    <row r="160" spans="1:17" s="1" customFormat="1" ht="12" x14ac:dyDescent="0.2">
      <c r="A160" s="21" t="s">
        <v>237</v>
      </c>
      <c r="B160" s="49" t="s">
        <v>238</v>
      </c>
      <c r="C160" s="49"/>
      <c r="D160" s="49"/>
      <c r="E160" s="49"/>
      <c r="F160" s="49"/>
      <c r="G160" s="49"/>
      <c r="H160" s="49"/>
      <c r="I160" s="21" t="s">
        <v>26</v>
      </c>
      <c r="J160" s="22">
        <f>'[1]Тариф.смета табл.1-4'!R160</f>
        <v>0</v>
      </c>
      <c r="K160" s="22">
        <v>0</v>
      </c>
      <c r="L160" s="22">
        <f t="shared" si="3"/>
        <v>0</v>
      </c>
      <c r="M160" s="23">
        <v>0</v>
      </c>
      <c r="N160" s="24" t="s">
        <v>27</v>
      </c>
      <c r="Q160" s="36"/>
    </row>
    <row r="161" spans="1:17" s="1" customFormat="1" ht="12" x14ac:dyDescent="0.2">
      <c r="A161" s="21" t="s">
        <v>239</v>
      </c>
      <c r="B161" s="49" t="s">
        <v>240</v>
      </c>
      <c r="C161" s="49"/>
      <c r="D161" s="49"/>
      <c r="E161" s="49"/>
      <c r="F161" s="49"/>
      <c r="G161" s="49"/>
      <c r="H161" s="49"/>
      <c r="I161" s="21" t="s">
        <v>26</v>
      </c>
      <c r="J161" s="22">
        <f>'[1]Тариф.смета табл.1-4'!R161</f>
        <v>0</v>
      </c>
      <c r="K161" s="22">
        <v>0</v>
      </c>
      <c r="L161" s="22">
        <f t="shared" si="3"/>
        <v>0</v>
      </c>
      <c r="M161" s="23">
        <v>0</v>
      </c>
      <c r="N161" s="24" t="s">
        <v>27</v>
      </c>
      <c r="Q161" s="36"/>
    </row>
    <row r="162" spans="1:17" s="1" customFormat="1" ht="12" x14ac:dyDescent="0.2">
      <c r="A162" s="21" t="s">
        <v>241</v>
      </c>
      <c r="B162" s="48" t="s">
        <v>242</v>
      </c>
      <c r="C162" s="48"/>
      <c r="D162" s="48"/>
      <c r="E162" s="48"/>
      <c r="F162" s="48"/>
      <c r="G162" s="48"/>
      <c r="H162" s="48"/>
      <c r="I162" s="21" t="s">
        <v>26</v>
      </c>
      <c r="J162" s="22">
        <f>'[1]Тариф.смета табл.1-4'!R162</f>
        <v>0</v>
      </c>
      <c r="K162" s="22">
        <v>0</v>
      </c>
      <c r="L162" s="22">
        <f t="shared" si="3"/>
        <v>0</v>
      </c>
      <c r="M162" s="23">
        <v>0</v>
      </c>
      <c r="N162" s="24" t="s">
        <v>27</v>
      </c>
      <c r="Q162" s="36"/>
    </row>
    <row r="163" spans="1:17" s="1" customFormat="1" ht="12" x14ac:dyDescent="0.2">
      <c r="A163" s="21" t="s">
        <v>243</v>
      </c>
      <c r="B163" s="48" t="s">
        <v>244</v>
      </c>
      <c r="C163" s="48"/>
      <c r="D163" s="48"/>
      <c r="E163" s="48"/>
      <c r="F163" s="48"/>
      <c r="G163" s="48"/>
      <c r="H163" s="48"/>
      <c r="I163" s="21" t="s">
        <v>26</v>
      </c>
      <c r="J163" s="22">
        <f>'[1]Тариф.смета табл.1-4'!R163</f>
        <v>0</v>
      </c>
      <c r="K163" s="22">
        <v>0</v>
      </c>
      <c r="L163" s="22">
        <f t="shared" si="3"/>
        <v>0</v>
      </c>
      <c r="M163" s="23">
        <v>0</v>
      </c>
      <c r="N163" s="24" t="s">
        <v>27</v>
      </c>
      <c r="Q163" s="36"/>
    </row>
    <row r="164" spans="1:17" s="1" customFormat="1" ht="12" x14ac:dyDescent="0.2">
      <c r="A164" s="21" t="s">
        <v>245</v>
      </c>
      <c r="B164" s="48" t="s">
        <v>246</v>
      </c>
      <c r="C164" s="48"/>
      <c r="D164" s="48"/>
      <c r="E164" s="48"/>
      <c r="F164" s="48"/>
      <c r="G164" s="48"/>
      <c r="H164" s="48"/>
      <c r="I164" s="21" t="s">
        <v>26</v>
      </c>
      <c r="J164" s="22">
        <f>'[1]Тариф.смета табл.1-4'!R164</f>
        <v>0</v>
      </c>
      <c r="K164" s="22">
        <v>0</v>
      </c>
      <c r="L164" s="22">
        <f t="shared" si="3"/>
        <v>0</v>
      </c>
      <c r="M164" s="23">
        <v>0</v>
      </c>
      <c r="N164" s="24" t="s">
        <v>27</v>
      </c>
      <c r="Q164" s="36"/>
    </row>
    <row r="165" spans="1:17" s="1" customFormat="1" ht="12" x14ac:dyDescent="0.2">
      <c r="A165" s="21" t="s">
        <v>247</v>
      </c>
      <c r="B165" s="48" t="s">
        <v>248</v>
      </c>
      <c r="C165" s="48"/>
      <c r="D165" s="48"/>
      <c r="E165" s="48"/>
      <c r="F165" s="48"/>
      <c r="G165" s="48"/>
      <c r="H165" s="48"/>
      <c r="I165" s="21" t="s">
        <v>26</v>
      </c>
      <c r="J165" s="22">
        <f>'[1]Тариф.смета табл.1-4'!R165</f>
        <v>0</v>
      </c>
      <c r="K165" s="22">
        <v>0</v>
      </c>
      <c r="L165" s="22">
        <f t="shared" si="3"/>
        <v>0</v>
      </c>
      <c r="M165" s="23">
        <v>0</v>
      </c>
      <c r="N165" s="24" t="s">
        <v>27</v>
      </c>
      <c r="Q165" s="36"/>
    </row>
    <row r="166" spans="1:17" s="1" customFormat="1" ht="12" x14ac:dyDescent="0.2">
      <c r="A166" s="21" t="s">
        <v>249</v>
      </c>
      <c r="B166" s="48" t="s">
        <v>118</v>
      </c>
      <c r="C166" s="48"/>
      <c r="D166" s="48"/>
      <c r="E166" s="48"/>
      <c r="F166" s="48"/>
      <c r="G166" s="48"/>
      <c r="H166" s="48"/>
      <c r="I166" s="21" t="s">
        <v>250</v>
      </c>
      <c r="J166" s="22">
        <f>'[1]Тариф.смета табл.1-4'!R166</f>
        <v>0</v>
      </c>
      <c r="K166" s="22">
        <v>0</v>
      </c>
      <c r="L166" s="22">
        <f t="shared" si="3"/>
        <v>0</v>
      </c>
      <c r="M166" s="23">
        <v>0</v>
      </c>
      <c r="N166" s="24" t="s">
        <v>27</v>
      </c>
      <c r="Q166" s="36"/>
    </row>
    <row r="167" spans="1:17" s="1" customFormat="1" ht="12" x14ac:dyDescent="0.2">
      <c r="A167" s="21" t="s">
        <v>251</v>
      </c>
      <c r="B167" s="49" t="s">
        <v>252</v>
      </c>
      <c r="C167" s="49"/>
      <c r="D167" s="49"/>
      <c r="E167" s="49"/>
      <c r="F167" s="49"/>
      <c r="G167" s="49"/>
      <c r="H167" s="49"/>
      <c r="I167" s="21" t="s">
        <v>26</v>
      </c>
      <c r="J167" s="22">
        <f>'[1]Тариф.смета табл.1-4'!R167</f>
        <v>0</v>
      </c>
      <c r="K167" s="22">
        <v>0</v>
      </c>
      <c r="L167" s="22">
        <f t="shared" si="3"/>
        <v>0</v>
      </c>
      <c r="M167" s="23">
        <v>0</v>
      </c>
      <c r="N167" s="24" t="s">
        <v>27</v>
      </c>
      <c r="Q167" s="36"/>
    </row>
    <row r="168" spans="1:17" s="1" customFormat="1" ht="12" x14ac:dyDescent="0.2">
      <c r="A168" s="21" t="s">
        <v>253</v>
      </c>
      <c r="B168" s="54" t="s">
        <v>254</v>
      </c>
      <c r="C168" s="54"/>
      <c r="D168" s="54"/>
      <c r="E168" s="54"/>
      <c r="F168" s="54"/>
      <c r="G168" s="54"/>
      <c r="H168" s="54"/>
      <c r="I168" s="21" t="s">
        <v>26</v>
      </c>
      <c r="J168" s="22">
        <f>'[1]Тариф.смета табл.1-4'!R168</f>
        <v>0</v>
      </c>
      <c r="K168" s="22">
        <v>0</v>
      </c>
      <c r="L168" s="22">
        <f t="shared" si="3"/>
        <v>0</v>
      </c>
      <c r="M168" s="23">
        <v>0</v>
      </c>
      <c r="N168" s="24" t="s">
        <v>27</v>
      </c>
      <c r="Q168" s="36"/>
    </row>
    <row r="169" spans="1:17" s="1" customFormat="1" ht="12" x14ac:dyDescent="0.2">
      <c r="A169" s="21" t="s">
        <v>255</v>
      </c>
      <c r="B169" s="58" t="s">
        <v>256</v>
      </c>
      <c r="C169" s="58"/>
      <c r="D169" s="58"/>
      <c r="E169" s="58"/>
      <c r="F169" s="58"/>
      <c r="G169" s="58"/>
      <c r="H169" s="58"/>
      <c r="I169" s="21" t="s">
        <v>26</v>
      </c>
      <c r="J169" s="22">
        <f>'[1]Тариф.смета табл.1-4'!R169</f>
        <v>0</v>
      </c>
      <c r="K169" s="22">
        <v>0</v>
      </c>
      <c r="L169" s="22">
        <f t="shared" si="3"/>
        <v>0</v>
      </c>
      <c r="M169" s="23">
        <v>0</v>
      </c>
      <c r="N169" s="24" t="s">
        <v>27</v>
      </c>
      <c r="Q169" s="36"/>
    </row>
    <row r="170" spans="1:17" s="1" customFormat="1" ht="24" customHeight="1" x14ac:dyDescent="0.2">
      <c r="A170" s="21" t="s">
        <v>257</v>
      </c>
      <c r="B170" s="60" t="s">
        <v>31</v>
      </c>
      <c r="C170" s="60"/>
      <c r="D170" s="60"/>
      <c r="E170" s="60"/>
      <c r="F170" s="60"/>
      <c r="G170" s="60"/>
      <c r="H170" s="60"/>
      <c r="I170" s="21" t="s">
        <v>26</v>
      </c>
      <c r="J170" s="22">
        <f>'[1]Тариф.смета табл.1-4'!R170</f>
        <v>0</v>
      </c>
      <c r="K170" s="22">
        <v>0</v>
      </c>
      <c r="L170" s="22">
        <f t="shared" si="3"/>
        <v>0</v>
      </c>
      <c r="M170" s="23">
        <v>0</v>
      </c>
      <c r="N170" s="24" t="s">
        <v>27</v>
      </c>
      <c r="Q170" s="36"/>
    </row>
    <row r="171" spans="1:17" s="1" customFormat="1" ht="12" x14ac:dyDescent="0.2">
      <c r="A171" s="21" t="s">
        <v>258</v>
      </c>
      <c r="B171" s="57" t="s">
        <v>256</v>
      </c>
      <c r="C171" s="57"/>
      <c r="D171" s="57"/>
      <c r="E171" s="57"/>
      <c r="F171" s="57"/>
      <c r="G171" s="57"/>
      <c r="H171" s="57"/>
      <c r="I171" s="21" t="s">
        <v>26</v>
      </c>
      <c r="J171" s="22">
        <f>'[1]Тариф.смета табл.1-4'!R171</f>
        <v>0</v>
      </c>
      <c r="K171" s="22">
        <v>0</v>
      </c>
      <c r="L171" s="22">
        <f t="shared" si="3"/>
        <v>0</v>
      </c>
      <c r="M171" s="23">
        <v>0</v>
      </c>
      <c r="N171" s="24" t="s">
        <v>27</v>
      </c>
      <c r="Q171" s="36"/>
    </row>
    <row r="172" spans="1:17" s="1" customFormat="1" ht="24" customHeight="1" x14ac:dyDescent="0.2">
      <c r="A172" s="21" t="s">
        <v>259</v>
      </c>
      <c r="B172" s="60" t="s">
        <v>33</v>
      </c>
      <c r="C172" s="60"/>
      <c r="D172" s="60"/>
      <c r="E172" s="60"/>
      <c r="F172" s="60"/>
      <c r="G172" s="60"/>
      <c r="H172" s="60"/>
      <c r="I172" s="21" t="s">
        <v>26</v>
      </c>
      <c r="J172" s="22">
        <f>'[1]Тариф.смета табл.1-4'!R172</f>
        <v>0</v>
      </c>
      <c r="K172" s="22">
        <v>0</v>
      </c>
      <c r="L172" s="22">
        <f t="shared" si="3"/>
        <v>0</v>
      </c>
      <c r="M172" s="23">
        <v>0</v>
      </c>
      <c r="N172" s="24" t="s">
        <v>27</v>
      </c>
      <c r="Q172" s="36"/>
    </row>
    <row r="173" spans="1:17" s="1" customFormat="1" ht="12" x14ac:dyDescent="0.2">
      <c r="A173" s="21" t="s">
        <v>260</v>
      </c>
      <c r="B173" s="57" t="s">
        <v>256</v>
      </c>
      <c r="C173" s="57"/>
      <c r="D173" s="57"/>
      <c r="E173" s="57"/>
      <c r="F173" s="57"/>
      <c r="G173" s="57"/>
      <c r="H173" s="57"/>
      <c r="I173" s="21" t="s">
        <v>26</v>
      </c>
      <c r="J173" s="22">
        <f>'[1]Тариф.смета табл.1-4'!R173</f>
        <v>0</v>
      </c>
      <c r="K173" s="22">
        <v>0</v>
      </c>
      <c r="L173" s="22">
        <f t="shared" si="3"/>
        <v>0</v>
      </c>
      <c r="M173" s="23">
        <v>0</v>
      </c>
      <c r="N173" s="24" t="s">
        <v>27</v>
      </c>
      <c r="Q173" s="36"/>
    </row>
    <row r="174" spans="1:17" s="1" customFormat="1" ht="24" customHeight="1" x14ac:dyDescent="0.2">
      <c r="A174" s="21" t="s">
        <v>261</v>
      </c>
      <c r="B174" s="60" t="s">
        <v>35</v>
      </c>
      <c r="C174" s="60"/>
      <c r="D174" s="60"/>
      <c r="E174" s="60"/>
      <c r="F174" s="60"/>
      <c r="G174" s="60"/>
      <c r="H174" s="60"/>
      <c r="I174" s="21" t="s">
        <v>26</v>
      </c>
      <c r="J174" s="22">
        <f>'[1]Тариф.смета табл.1-4'!R174</f>
        <v>0</v>
      </c>
      <c r="K174" s="22">
        <v>0</v>
      </c>
      <c r="L174" s="22">
        <f t="shared" si="3"/>
        <v>0</v>
      </c>
      <c r="M174" s="23">
        <v>0</v>
      </c>
      <c r="N174" s="24" t="s">
        <v>27</v>
      </c>
      <c r="Q174" s="36"/>
    </row>
    <row r="175" spans="1:17" s="1" customFormat="1" ht="12" x14ac:dyDescent="0.2">
      <c r="A175" s="21" t="s">
        <v>262</v>
      </c>
      <c r="B175" s="57" t="s">
        <v>256</v>
      </c>
      <c r="C175" s="57"/>
      <c r="D175" s="57"/>
      <c r="E175" s="57"/>
      <c r="F175" s="57"/>
      <c r="G175" s="57"/>
      <c r="H175" s="57"/>
      <c r="I175" s="21" t="s">
        <v>26</v>
      </c>
      <c r="J175" s="22">
        <f>'[1]Тариф.смета табл.1-4'!R175</f>
        <v>0</v>
      </c>
      <c r="K175" s="22">
        <v>0</v>
      </c>
      <c r="L175" s="22">
        <f t="shared" si="3"/>
        <v>0</v>
      </c>
      <c r="M175" s="23">
        <v>0</v>
      </c>
      <c r="N175" s="24" t="s">
        <v>27</v>
      </c>
      <c r="Q175" s="36"/>
    </row>
    <row r="176" spans="1:17" s="1" customFormat="1" ht="12" x14ac:dyDescent="0.2">
      <c r="A176" s="21" t="s">
        <v>263</v>
      </c>
      <c r="B176" s="54" t="s">
        <v>264</v>
      </c>
      <c r="C176" s="54"/>
      <c r="D176" s="54"/>
      <c r="E176" s="54"/>
      <c r="F176" s="54"/>
      <c r="G176" s="54"/>
      <c r="H176" s="54"/>
      <c r="I176" s="21" t="s">
        <v>26</v>
      </c>
      <c r="J176" s="22">
        <f>'[1]Тариф.смета табл.1-4'!R176</f>
        <v>0</v>
      </c>
      <c r="K176" s="22">
        <v>0</v>
      </c>
      <c r="L176" s="22">
        <f t="shared" si="3"/>
        <v>0</v>
      </c>
      <c r="M176" s="23">
        <v>0</v>
      </c>
      <c r="N176" s="24" t="s">
        <v>27</v>
      </c>
      <c r="Q176" s="36"/>
    </row>
    <row r="177" spans="1:17" s="1" customFormat="1" ht="12" x14ac:dyDescent="0.2">
      <c r="A177" s="21" t="s">
        <v>265</v>
      </c>
      <c r="B177" s="58" t="s">
        <v>256</v>
      </c>
      <c r="C177" s="58"/>
      <c r="D177" s="58"/>
      <c r="E177" s="58"/>
      <c r="F177" s="58"/>
      <c r="G177" s="58"/>
      <c r="H177" s="58"/>
      <c r="I177" s="21" t="s">
        <v>26</v>
      </c>
      <c r="J177" s="22">
        <f>'[1]Тариф.смета табл.1-4'!R177</f>
        <v>0</v>
      </c>
      <c r="K177" s="22">
        <v>0</v>
      </c>
      <c r="L177" s="22">
        <f t="shared" si="3"/>
        <v>0</v>
      </c>
      <c r="M177" s="23">
        <v>0</v>
      </c>
      <c r="N177" s="24" t="s">
        <v>27</v>
      </c>
      <c r="Q177" s="36"/>
    </row>
    <row r="178" spans="1:17" s="1" customFormat="1" ht="12" x14ac:dyDescent="0.2">
      <c r="A178" s="21" t="s">
        <v>266</v>
      </c>
      <c r="B178" s="54" t="s">
        <v>267</v>
      </c>
      <c r="C178" s="54"/>
      <c r="D178" s="54"/>
      <c r="E178" s="54"/>
      <c r="F178" s="54"/>
      <c r="G178" s="54"/>
      <c r="H178" s="54"/>
      <c r="I178" s="21" t="s">
        <v>26</v>
      </c>
      <c r="J178" s="22">
        <f>'[1]Тариф.смета табл.1-4'!R178</f>
        <v>0</v>
      </c>
      <c r="K178" s="22">
        <v>0</v>
      </c>
      <c r="L178" s="22">
        <f t="shared" si="3"/>
        <v>0</v>
      </c>
      <c r="M178" s="23">
        <v>0</v>
      </c>
      <c r="N178" s="24" t="s">
        <v>27</v>
      </c>
      <c r="Q178" s="36"/>
    </row>
    <row r="179" spans="1:17" s="1" customFormat="1" ht="12" x14ac:dyDescent="0.2">
      <c r="A179" s="21" t="s">
        <v>268</v>
      </c>
      <c r="B179" s="58" t="s">
        <v>256</v>
      </c>
      <c r="C179" s="58"/>
      <c r="D179" s="58"/>
      <c r="E179" s="58"/>
      <c r="F179" s="58"/>
      <c r="G179" s="58"/>
      <c r="H179" s="58"/>
      <c r="I179" s="21" t="s">
        <v>26</v>
      </c>
      <c r="J179" s="22">
        <f>'[1]Тариф.смета табл.1-4'!R179</f>
        <v>0</v>
      </c>
      <c r="K179" s="22">
        <v>0</v>
      </c>
      <c r="L179" s="22">
        <f t="shared" si="3"/>
        <v>0</v>
      </c>
      <c r="M179" s="23">
        <v>0</v>
      </c>
      <c r="N179" s="24" t="s">
        <v>27</v>
      </c>
      <c r="Q179" s="36"/>
    </row>
    <row r="180" spans="1:17" s="1" customFormat="1" ht="12" x14ac:dyDescent="0.2">
      <c r="A180" s="21" t="s">
        <v>269</v>
      </c>
      <c r="B180" s="54" t="s">
        <v>270</v>
      </c>
      <c r="C180" s="54"/>
      <c r="D180" s="54"/>
      <c r="E180" s="54"/>
      <c r="F180" s="54"/>
      <c r="G180" s="54"/>
      <c r="H180" s="54"/>
      <c r="I180" s="21" t="s">
        <v>26</v>
      </c>
      <c r="J180" s="22">
        <f>'[1]Тариф.смета табл.1-4'!R180</f>
        <v>0</v>
      </c>
      <c r="K180" s="22">
        <v>0</v>
      </c>
      <c r="L180" s="22">
        <f t="shared" si="3"/>
        <v>0</v>
      </c>
      <c r="M180" s="23">
        <v>0</v>
      </c>
      <c r="N180" s="24" t="s">
        <v>27</v>
      </c>
      <c r="Q180" s="36"/>
    </row>
    <row r="181" spans="1:17" s="1" customFormat="1" ht="12" x14ac:dyDescent="0.2">
      <c r="A181" s="21" t="s">
        <v>271</v>
      </c>
      <c r="B181" s="58" t="s">
        <v>256</v>
      </c>
      <c r="C181" s="58"/>
      <c r="D181" s="58"/>
      <c r="E181" s="58"/>
      <c r="F181" s="58"/>
      <c r="G181" s="58"/>
      <c r="H181" s="58"/>
      <c r="I181" s="21" t="s">
        <v>26</v>
      </c>
      <c r="J181" s="22">
        <f>'[1]Тариф.смета табл.1-4'!R181</f>
        <v>0</v>
      </c>
      <c r="K181" s="22">
        <v>0</v>
      </c>
      <c r="L181" s="22">
        <f t="shared" si="3"/>
        <v>0</v>
      </c>
      <c r="M181" s="23">
        <v>0</v>
      </c>
      <c r="N181" s="24" t="s">
        <v>27</v>
      </c>
      <c r="Q181" s="36"/>
    </row>
    <row r="182" spans="1:17" s="1" customFormat="1" ht="12" x14ac:dyDescent="0.2">
      <c r="A182" s="21" t="s">
        <v>272</v>
      </c>
      <c r="B182" s="54" t="s">
        <v>273</v>
      </c>
      <c r="C182" s="54"/>
      <c r="D182" s="54"/>
      <c r="E182" s="54"/>
      <c r="F182" s="54"/>
      <c r="G182" s="54"/>
      <c r="H182" s="54"/>
      <c r="I182" s="21" t="s">
        <v>26</v>
      </c>
      <c r="J182" s="22">
        <f>'[1]Тариф.смета табл.1-4'!R182</f>
        <v>0</v>
      </c>
      <c r="K182" s="22">
        <v>0</v>
      </c>
      <c r="L182" s="22">
        <f t="shared" si="3"/>
        <v>0</v>
      </c>
      <c r="M182" s="23">
        <v>0</v>
      </c>
      <c r="N182" s="24" t="s">
        <v>27</v>
      </c>
      <c r="Q182" s="36"/>
    </row>
    <row r="183" spans="1:17" s="1" customFormat="1" ht="12" x14ac:dyDescent="0.2">
      <c r="A183" s="21" t="s">
        <v>274</v>
      </c>
      <c r="B183" s="58" t="s">
        <v>256</v>
      </c>
      <c r="C183" s="58"/>
      <c r="D183" s="58"/>
      <c r="E183" s="58"/>
      <c r="F183" s="58"/>
      <c r="G183" s="58"/>
      <c r="H183" s="58"/>
      <c r="I183" s="21" t="s">
        <v>26</v>
      </c>
      <c r="J183" s="22">
        <f>'[1]Тариф.смета табл.1-4'!R183</f>
        <v>0</v>
      </c>
      <c r="K183" s="22">
        <v>0</v>
      </c>
      <c r="L183" s="22">
        <f t="shared" si="3"/>
        <v>0</v>
      </c>
      <c r="M183" s="23">
        <v>0</v>
      </c>
      <c r="N183" s="24" t="s">
        <v>27</v>
      </c>
      <c r="Q183" s="36"/>
    </row>
    <row r="184" spans="1:17" s="1" customFormat="1" ht="12" x14ac:dyDescent="0.2">
      <c r="A184" s="21" t="s">
        <v>275</v>
      </c>
      <c r="B184" s="54" t="s">
        <v>276</v>
      </c>
      <c r="C184" s="54"/>
      <c r="D184" s="54"/>
      <c r="E184" s="54"/>
      <c r="F184" s="54"/>
      <c r="G184" s="54"/>
      <c r="H184" s="54"/>
      <c r="I184" s="21" t="s">
        <v>26</v>
      </c>
      <c r="J184" s="22">
        <f>'[1]Тариф.смета табл.1-4'!R184</f>
        <v>0</v>
      </c>
      <c r="K184" s="22">
        <v>0</v>
      </c>
      <c r="L184" s="22">
        <f t="shared" si="3"/>
        <v>0</v>
      </c>
      <c r="M184" s="23">
        <v>0</v>
      </c>
      <c r="N184" s="24" t="s">
        <v>27</v>
      </c>
      <c r="Q184" s="36"/>
    </row>
    <row r="185" spans="1:17" s="1" customFormat="1" ht="12" x14ac:dyDescent="0.2">
      <c r="A185" s="21" t="s">
        <v>277</v>
      </c>
      <c r="B185" s="58" t="s">
        <v>256</v>
      </c>
      <c r="C185" s="58"/>
      <c r="D185" s="58"/>
      <c r="E185" s="58"/>
      <c r="F185" s="58"/>
      <c r="G185" s="58"/>
      <c r="H185" s="58"/>
      <c r="I185" s="21" t="s">
        <v>26</v>
      </c>
      <c r="J185" s="22">
        <f>'[1]Тариф.смета табл.1-4'!R185</f>
        <v>0</v>
      </c>
      <c r="K185" s="22">
        <v>0</v>
      </c>
      <c r="L185" s="22">
        <f t="shared" si="3"/>
        <v>0</v>
      </c>
      <c r="M185" s="23">
        <v>0</v>
      </c>
      <c r="N185" s="24" t="s">
        <v>27</v>
      </c>
      <c r="Q185" s="36"/>
    </row>
    <row r="186" spans="1:17" s="1" customFormat="1" ht="12" x14ac:dyDescent="0.2">
      <c r="A186" s="21" t="s">
        <v>275</v>
      </c>
      <c r="B186" s="54" t="s">
        <v>278</v>
      </c>
      <c r="C186" s="54"/>
      <c r="D186" s="54"/>
      <c r="E186" s="54"/>
      <c r="F186" s="54"/>
      <c r="G186" s="54"/>
      <c r="H186" s="54"/>
      <c r="I186" s="21" t="s">
        <v>26</v>
      </c>
      <c r="J186" s="22">
        <f>'[1]Тариф.смета табл.1-4'!R186</f>
        <v>0</v>
      </c>
      <c r="K186" s="22">
        <v>0</v>
      </c>
      <c r="L186" s="22">
        <f t="shared" si="3"/>
        <v>0</v>
      </c>
      <c r="M186" s="23">
        <v>0</v>
      </c>
      <c r="N186" s="24" t="s">
        <v>27</v>
      </c>
      <c r="Q186" s="36"/>
    </row>
    <row r="187" spans="1:17" s="1" customFormat="1" ht="12" x14ac:dyDescent="0.2">
      <c r="A187" s="21" t="s">
        <v>279</v>
      </c>
      <c r="B187" s="58" t="s">
        <v>256</v>
      </c>
      <c r="C187" s="58"/>
      <c r="D187" s="58"/>
      <c r="E187" s="58"/>
      <c r="F187" s="58"/>
      <c r="G187" s="58"/>
      <c r="H187" s="58"/>
      <c r="I187" s="21" t="s">
        <v>26</v>
      </c>
      <c r="J187" s="22">
        <f>'[1]Тариф.смета табл.1-4'!R187</f>
        <v>0</v>
      </c>
      <c r="K187" s="22">
        <v>0</v>
      </c>
      <c r="L187" s="22">
        <f t="shared" si="3"/>
        <v>0</v>
      </c>
      <c r="M187" s="23">
        <v>0</v>
      </c>
      <c r="N187" s="24" t="s">
        <v>27</v>
      </c>
      <c r="Q187" s="36"/>
    </row>
    <row r="188" spans="1:17" s="1" customFormat="1" ht="24" customHeight="1" x14ac:dyDescent="0.2">
      <c r="A188" s="21" t="s">
        <v>280</v>
      </c>
      <c r="B188" s="56" t="s">
        <v>281</v>
      </c>
      <c r="C188" s="56"/>
      <c r="D188" s="56"/>
      <c r="E188" s="56"/>
      <c r="F188" s="56"/>
      <c r="G188" s="56"/>
      <c r="H188" s="56"/>
      <c r="I188" s="21" t="s">
        <v>26</v>
      </c>
      <c r="J188" s="22">
        <f>'[1]Тариф.смета табл.1-4'!R188</f>
        <v>0</v>
      </c>
      <c r="K188" s="22">
        <v>0</v>
      </c>
      <c r="L188" s="22">
        <f t="shared" si="3"/>
        <v>0</v>
      </c>
      <c r="M188" s="23">
        <v>0</v>
      </c>
      <c r="N188" s="24" t="s">
        <v>27</v>
      </c>
      <c r="Q188" s="36"/>
    </row>
    <row r="189" spans="1:17" s="1" customFormat="1" ht="12" x14ac:dyDescent="0.2">
      <c r="A189" s="21" t="s">
        <v>282</v>
      </c>
      <c r="B189" s="58" t="s">
        <v>256</v>
      </c>
      <c r="C189" s="58"/>
      <c r="D189" s="58"/>
      <c r="E189" s="58"/>
      <c r="F189" s="58"/>
      <c r="G189" s="58"/>
      <c r="H189" s="58"/>
      <c r="I189" s="21" t="s">
        <v>26</v>
      </c>
      <c r="J189" s="22">
        <f>'[1]Тариф.смета табл.1-4'!R189</f>
        <v>0</v>
      </c>
      <c r="K189" s="22">
        <v>0</v>
      </c>
      <c r="L189" s="22">
        <f t="shared" si="3"/>
        <v>0</v>
      </c>
      <c r="M189" s="23">
        <v>0</v>
      </c>
      <c r="N189" s="24" t="s">
        <v>27</v>
      </c>
      <c r="Q189" s="36"/>
    </row>
    <row r="190" spans="1:17" s="1" customFormat="1" ht="12" x14ac:dyDescent="0.2">
      <c r="A190" s="21" t="s">
        <v>283</v>
      </c>
      <c r="B190" s="58" t="s">
        <v>51</v>
      </c>
      <c r="C190" s="58"/>
      <c r="D190" s="58"/>
      <c r="E190" s="58"/>
      <c r="F190" s="58"/>
      <c r="G190" s="58"/>
      <c r="H190" s="58"/>
      <c r="I190" s="21" t="s">
        <v>26</v>
      </c>
      <c r="J190" s="22">
        <f>'[1]Тариф.смета табл.1-4'!R190</f>
        <v>0</v>
      </c>
      <c r="K190" s="22">
        <v>0</v>
      </c>
      <c r="L190" s="22">
        <f t="shared" si="3"/>
        <v>0</v>
      </c>
      <c r="M190" s="23">
        <v>0</v>
      </c>
      <c r="N190" s="24" t="s">
        <v>27</v>
      </c>
      <c r="Q190" s="36"/>
    </row>
    <row r="191" spans="1:17" s="1" customFormat="1" ht="12" x14ac:dyDescent="0.2">
      <c r="A191" s="21" t="s">
        <v>284</v>
      </c>
      <c r="B191" s="57" t="s">
        <v>256</v>
      </c>
      <c r="C191" s="57"/>
      <c r="D191" s="57"/>
      <c r="E191" s="57"/>
      <c r="F191" s="57"/>
      <c r="G191" s="57"/>
      <c r="H191" s="57"/>
      <c r="I191" s="21" t="s">
        <v>26</v>
      </c>
      <c r="J191" s="22">
        <f>'[1]Тариф.смета табл.1-4'!R191</f>
        <v>0</v>
      </c>
      <c r="K191" s="22">
        <v>0</v>
      </c>
      <c r="L191" s="22">
        <f t="shared" si="3"/>
        <v>0</v>
      </c>
      <c r="M191" s="23">
        <v>0</v>
      </c>
      <c r="N191" s="24" t="s">
        <v>27</v>
      </c>
      <c r="Q191" s="36"/>
    </row>
    <row r="192" spans="1:17" s="1" customFormat="1" ht="12" x14ac:dyDescent="0.2">
      <c r="A192" s="21" t="s">
        <v>285</v>
      </c>
      <c r="B192" s="58" t="s">
        <v>53</v>
      </c>
      <c r="C192" s="58"/>
      <c r="D192" s="58"/>
      <c r="E192" s="58"/>
      <c r="F192" s="58"/>
      <c r="G192" s="58"/>
      <c r="H192" s="58"/>
      <c r="I192" s="21" t="s">
        <v>26</v>
      </c>
      <c r="J192" s="22">
        <f>'[1]Тариф.смета табл.1-4'!R192</f>
        <v>0</v>
      </c>
      <c r="K192" s="22">
        <v>0</v>
      </c>
      <c r="L192" s="22">
        <f t="shared" si="3"/>
        <v>0</v>
      </c>
      <c r="M192" s="23">
        <v>0</v>
      </c>
      <c r="N192" s="24" t="s">
        <v>27</v>
      </c>
      <c r="Q192" s="36"/>
    </row>
    <row r="193" spans="1:17" s="1" customFormat="1" ht="12" x14ac:dyDescent="0.2">
      <c r="A193" s="21" t="s">
        <v>286</v>
      </c>
      <c r="B193" s="57" t="s">
        <v>256</v>
      </c>
      <c r="C193" s="57"/>
      <c r="D193" s="57"/>
      <c r="E193" s="57"/>
      <c r="F193" s="57"/>
      <c r="G193" s="57"/>
      <c r="H193" s="57"/>
      <c r="I193" s="21" t="s">
        <v>26</v>
      </c>
      <c r="J193" s="22">
        <f>'[1]Тариф.смета табл.1-4'!R193</f>
        <v>0</v>
      </c>
      <c r="K193" s="22">
        <v>0</v>
      </c>
      <c r="L193" s="22">
        <f t="shared" si="3"/>
        <v>0</v>
      </c>
      <c r="M193" s="23">
        <v>0</v>
      </c>
      <c r="N193" s="24" t="s">
        <v>27</v>
      </c>
      <c r="Q193" s="36"/>
    </row>
    <row r="194" spans="1:17" s="1" customFormat="1" ht="12" x14ac:dyDescent="0.2">
      <c r="A194" s="21" t="s">
        <v>287</v>
      </c>
      <c r="B194" s="54" t="s">
        <v>288</v>
      </c>
      <c r="C194" s="54"/>
      <c r="D194" s="54"/>
      <c r="E194" s="54"/>
      <c r="F194" s="54"/>
      <c r="G194" s="54"/>
      <c r="H194" s="54"/>
      <c r="I194" s="21" t="s">
        <v>26</v>
      </c>
      <c r="J194" s="22">
        <f>'[1]Тариф.смета табл.1-4'!R194</f>
        <v>0</v>
      </c>
      <c r="K194" s="22">
        <v>0</v>
      </c>
      <c r="L194" s="22">
        <f t="shared" si="3"/>
        <v>0</v>
      </c>
      <c r="M194" s="23">
        <v>0</v>
      </c>
      <c r="N194" s="24" t="s">
        <v>27</v>
      </c>
      <c r="Q194" s="36"/>
    </row>
    <row r="195" spans="1:17" s="1" customFormat="1" ht="12" x14ac:dyDescent="0.2">
      <c r="A195" s="21" t="s">
        <v>289</v>
      </c>
      <c r="B195" s="58" t="s">
        <v>256</v>
      </c>
      <c r="C195" s="58"/>
      <c r="D195" s="58"/>
      <c r="E195" s="58"/>
      <c r="F195" s="58"/>
      <c r="G195" s="58"/>
      <c r="H195" s="58"/>
      <c r="I195" s="21" t="s">
        <v>26</v>
      </c>
      <c r="J195" s="22">
        <f>'[1]Тариф.смета табл.1-4'!R195</f>
        <v>0</v>
      </c>
      <c r="K195" s="22">
        <v>0</v>
      </c>
      <c r="L195" s="22">
        <f t="shared" si="3"/>
        <v>0</v>
      </c>
      <c r="M195" s="23">
        <v>0</v>
      </c>
      <c r="N195" s="24" t="s">
        <v>27</v>
      </c>
      <c r="Q195" s="36"/>
    </row>
    <row r="196" spans="1:17" s="1" customFormat="1" ht="12" x14ac:dyDescent="0.2">
      <c r="A196" s="21" t="s">
        <v>290</v>
      </c>
      <c r="B196" s="49" t="s">
        <v>291</v>
      </c>
      <c r="C196" s="49"/>
      <c r="D196" s="49"/>
      <c r="E196" s="49"/>
      <c r="F196" s="49"/>
      <c r="G196" s="49"/>
      <c r="H196" s="49"/>
      <c r="I196" s="21" t="s">
        <v>26</v>
      </c>
      <c r="J196" s="22">
        <f>'[1]Тариф.смета табл.1-4'!R196</f>
        <v>0</v>
      </c>
      <c r="K196" s="22">
        <v>0</v>
      </c>
      <c r="L196" s="22">
        <f t="shared" si="3"/>
        <v>0</v>
      </c>
      <c r="M196" s="23">
        <v>0</v>
      </c>
      <c r="N196" s="24" t="s">
        <v>27</v>
      </c>
      <c r="Q196" s="36"/>
    </row>
    <row r="197" spans="1:17" s="1" customFormat="1" ht="12" x14ac:dyDescent="0.2">
      <c r="A197" s="21" t="s">
        <v>292</v>
      </c>
      <c r="B197" s="54" t="s">
        <v>293</v>
      </c>
      <c r="C197" s="54"/>
      <c r="D197" s="54"/>
      <c r="E197" s="54"/>
      <c r="F197" s="54"/>
      <c r="G197" s="54"/>
      <c r="H197" s="54"/>
      <c r="I197" s="21" t="s">
        <v>26</v>
      </c>
      <c r="J197" s="22">
        <f>'[1]Тариф.смета табл.1-4'!R197</f>
        <v>0</v>
      </c>
      <c r="K197" s="22">
        <v>0</v>
      </c>
      <c r="L197" s="22">
        <f t="shared" si="3"/>
        <v>0</v>
      </c>
      <c r="M197" s="23">
        <v>0</v>
      </c>
      <c r="N197" s="24" t="s">
        <v>27</v>
      </c>
      <c r="Q197" s="36"/>
    </row>
    <row r="198" spans="1:17" s="1" customFormat="1" ht="12" x14ac:dyDescent="0.2">
      <c r="A198" s="21" t="s">
        <v>294</v>
      </c>
      <c r="B198" s="58" t="s">
        <v>256</v>
      </c>
      <c r="C198" s="58"/>
      <c r="D198" s="58"/>
      <c r="E198" s="58"/>
      <c r="F198" s="58"/>
      <c r="G198" s="58"/>
      <c r="H198" s="58"/>
      <c r="I198" s="21" t="s">
        <v>26</v>
      </c>
      <c r="J198" s="22">
        <f>'[1]Тариф.смета табл.1-4'!R198</f>
        <v>0</v>
      </c>
      <c r="K198" s="22">
        <v>0</v>
      </c>
      <c r="L198" s="22">
        <f t="shared" si="3"/>
        <v>0</v>
      </c>
      <c r="M198" s="23">
        <v>0</v>
      </c>
      <c r="N198" s="24" t="s">
        <v>27</v>
      </c>
      <c r="Q198" s="36"/>
    </row>
    <row r="199" spans="1:17" s="1" customFormat="1" ht="12" x14ac:dyDescent="0.2">
      <c r="A199" s="21" t="s">
        <v>295</v>
      </c>
      <c r="B199" s="54" t="s">
        <v>296</v>
      </c>
      <c r="C199" s="54"/>
      <c r="D199" s="54"/>
      <c r="E199" s="54"/>
      <c r="F199" s="54"/>
      <c r="G199" s="54"/>
      <c r="H199" s="54"/>
      <c r="I199" s="21" t="s">
        <v>26</v>
      </c>
      <c r="J199" s="22">
        <f>'[1]Тариф.смета табл.1-4'!R199</f>
        <v>0</v>
      </c>
      <c r="K199" s="22">
        <v>0</v>
      </c>
      <c r="L199" s="22">
        <f t="shared" si="3"/>
        <v>0</v>
      </c>
      <c r="M199" s="23">
        <v>0</v>
      </c>
      <c r="N199" s="24" t="s">
        <v>27</v>
      </c>
      <c r="Q199" s="36"/>
    </row>
    <row r="200" spans="1:17" s="1" customFormat="1" ht="12" x14ac:dyDescent="0.2">
      <c r="A200" s="21" t="s">
        <v>297</v>
      </c>
      <c r="B200" s="58" t="s">
        <v>298</v>
      </c>
      <c r="C200" s="58"/>
      <c r="D200" s="58"/>
      <c r="E200" s="58"/>
      <c r="F200" s="58"/>
      <c r="G200" s="58"/>
      <c r="H200" s="58"/>
      <c r="I200" s="21" t="s">
        <v>26</v>
      </c>
      <c r="J200" s="22">
        <f>'[1]Тариф.смета табл.1-4'!R200</f>
        <v>0</v>
      </c>
      <c r="K200" s="22">
        <v>0</v>
      </c>
      <c r="L200" s="22">
        <f t="shared" si="3"/>
        <v>0</v>
      </c>
      <c r="M200" s="23">
        <v>0</v>
      </c>
      <c r="N200" s="24" t="s">
        <v>27</v>
      </c>
      <c r="Q200" s="36"/>
    </row>
    <row r="201" spans="1:17" s="1" customFormat="1" ht="12" x14ac:dyDescent="0.2">
      <c r="A201" s="21" t="s">
        <v>299</v>
      </c>
      <c r="B201" s="57" t="s">
        <v>256</v>
      </c>
      <c r="C201" s="57"/>
      <c r="D201" s="57"/>
      <c r="E201" s="57"/>
      <c r="F201" s="57"/>
      <c r="G201" s="57"/>
      <c r="H201" s="57"/>
      <c r="I201" s="21" t="s">
        <v>26</v>
      </c>
      <c r="J201" s="22">
        <f>'[1]Тариф.смета табл.1-4'!R201</f>
        <v>0</v>
      </c>
      <c r="K201" s="22">
        <v>0</v>
      </c>
      <c r="L201" s="22">
        <f t="shared" si="3"/>
        <v>0</v>
      </c>
      <c r="M201" s="23">
        <v>0</v>
      </c>
      <c r="N201" s="24" t="s">
        <v>27</v>
      </c>
      <c r="Q201" s="36"/>
    </row>
    <row r="202" spans="1:17" s="1" customFormat="1" ht="12" x14ac:dyDescent="0.2">
      <c r="A202" s="21" t="s">
        <v>300</v>
      </c>
      <c r="B202" s="58" t="s">
        <v>301</v>
      </c>
      <c r="C202" s="58"/>
      <c r="D202" s="58"/>
      <c r="E202" s="58"/>
      <c r="F202" s="58"/>
      <c r="G202" s="58"/>
      <c r="H202" s="58"/>
      <c r="I202" s="21" t="s">
        <v>26</v>
      </c>
      <c r="J202" s="22">
        <f>'[1]Тариф.смета табл.1-4'!R202</f>
        <v>0</v>
      </c>
      <c r="K202" s="22">
        <v>0</v>
      </c>
      <c r="L202" s="22">
        <f t="shared" si="3"/>
        <v>0</v>
      </c>
      <c r="M202" s="23">
        <v>0</v>
      </c>
      <c r="N202" s="24" t="s">
        <v>27</v>
      </c>
      <c r="Q202" s="36"/>
    </row>
    <row r="203" spans="1:17" s="1" customFormat="1" ht="12" x14ac:dyDescent="0.2">
      <c r="A203" s="21" t="s">
        <v>302</v>
      </c>
      <c r="B203" s="57" t="s">
        <v>256</v>
      </c>
      <c r="C203" s="57"/>
      <c r="D203" s="57"/>
      <c r="E203" s="57"/>
      <c r="F203" s="57"/>
      <c r="G203" s="57"/>
      <c r="H203" s="57"/>
      <c r="I203" s="21" t="s">
        <v>26</v>
      </c>
      <c r="J203" s="22">
        <f>'[1]Тариф.смета табл.1-4'!R203</f>
        <v>0</v>
      </c>
      <c r="K203" s="22">
        <v>0</v>
      </c>
      <c r="L203" s="22">
        <f t="shared" si="3"/>
        <v>0</v>
      </c>
      <c r="M203" s="23">
        <v>0</v>
      </c>
      <c r="N203" s="24" t="s">
        <v>27</v>
      </c>
      <c r="Q203" s="36"/>
    </row>
    <row r="204" spans="1:17" s="1" customFormat="1" ht="24" customHeight="1" x14ac:dyDescent="0.2">
      <c r="A204" s="21" t="s">
        <v>303</v>
      </c>
      <c r="B204" s="56" t="s">
        <v>304</v>
      </c>
      <c r="C204" s="56"/>
      <c r="D204" s="56"/>
      <c r="E204" s="56"/>
      <c r="F204" s="56"/>
      <c r="G204" s="56"/>
      <c r="H204" s="56"/>
      <c r="I204" s="21" t="s">
        <v>26</v>
      </c>
      <c r="J204" s="22">
        <f>'[1]Тариф.смета табл.1-4'!R204</f>
        <v>0</v>
      </c>
      <c r="K204" s="22">
        <v>0</v>
      </c>
      <c r="L204" s="22">
        <f t="shared" si="3"/>
        <v>0</v>
      </c>
      <c r="M204" s="23">
        <v>0</v>
      </c>
      <c r="N204" s="24" t="s">
        <v>27</v>
      </c>
      <c r="Q204" s="36"/>
    </row>
    <row r="205" spans="1:17" s="1" customFormat="1" ht="12" x14ac:dyDescent="0.2">
      <c r="A205" s="21" t="s">
        <v>305</v>
      </c>
      <c r="B205" s="58" t="s">
        <v>256</v>
      </c>
      <c r="C205" s="58"/>
      <c r="D205" s="58"/>
      <c r="E205" s="58"/>
      <c r="F205" s="58"/>
      <c r="G205" s="58"/>
      <c r="H205" s="58"/>
      <c r="I205" s="21" t="s">
        <v>26</v>
      </c>
      <c r="J205" s="22">
        <f>'[1]Тариф.смета табл.1-4'!R205</f>
        <v>0</v>
      </c>
      <c r="K205" s="22">
        <v>0</v>
      </c>
      <c r="L205" s="22">
        <f t="shared" si="3"/>
        <v>0</v>
      </c>
      <c r="M205" s="23">
        <v>0</v>
      </c>
      <c r="N205" s="24" t="s">
        <v>27</v>
      </c>
      <c r="Q205" s="36"/>
    </row>
    <row r="206" spans="1:17" s="1" customFormat="1" ht="12" x14ac:dyDescent="0.2">
      <c r="A206" s="21" t="s">
        <v>306</v>
      </c>
      <c r="B206" s="54" t="s">
        <v>307</v>
      </c>
      <c r="C206" s="54"/>
      <c r="D206" s="54"/>
      <c r="E206" s="54"/>
      <c r="F206" s="54"/>
      <c r="G206" s="54"/>
      <c r="H206" s="54"/>
      <c r="I206" s="21" t="s">
        <v>26</v>
      </c>
      <c r="J206" s="22">
        <f>'[1]Тариф.смета табл.1-4'!R206</f>
        <v>0</v>
      </c>
      <c r="K206" s="22">
        <v>0</v>
      </c>
      <c r="L206" s="22">
        <f t="shared" si="3"/>
        <v>0</v>
      </c>
      <c r="M206" s="23">
        <v>0</v>
      </c>
      <c r="N206" s="24" t="s">
        <v>27</v>
      </c>
      <c r="Q206" s="36"/>
    </row>
    <row r="207" spans="1:17" s="1" customFormat="1" ht="12" x14ac:dyDescent="0.2">
      <c r="A207" s="21" t="s">
        <v>308</v>
      </c>
      <c r="B207" s="58" t="s">
        <v>256</v>
      </c>
      <c r="C207" s="58"/>
      <c r="D207" s="58"/>
      <c r="E207" s="58"/>
      <c r="F207" s="58"/>
      <c r="G207" s="58"/>
      <c r="H207" s="58"/>
      <c r="I207" s="21" t="s">
        <v>26</v>
      </c>
      <c r="J207" s="22">
        <f>'[1]Тариф.смета табл.1-4'!R207</f>
        <v>0</v>
      </c>
      <c r="K207" s="22">
        <v>0</v>
      </c>
      <c r="L207" s="22">
        <f t="shared" si="3"/>
        <v>0</v>
      </c>
      <c r="M207" s="23">
        <v>0</v>
      </c>
      <c r="N207" s="24" t="s">
        <v>27</v>
      </c>
      <c r="Q207" s="36"/>
    </row>
    <row r="208" spans="1:17" s="1" customFormat="1" ht="12" x14ac:dyDescent="0.2">
      <c r="A208" s="21" t="s">
        <v>309</v>
      </c>
      <c r="B208" s="54" t="s">
        <v>310</v>
      </c>
      <c r="C208" s="54"/>
      <c r="D208" s="54"/>
      <c r="E208" s="54"/>
      <c r="F208" s="54"/>
      <c r="G208" s="54"/>
      <c r="H208" s="54"/>
      <c r="I208" s="21" t="s">
        <v>26</v>
      </c>
      <c r="J208" s="22">
        <f>'[1]Тариф.смета табл.1-4'!R208</f>
        <v>0</v>
      </c>
      <c r="K208" s="22">
        <v>0</v>
      </c>
      <c r="L208" s="22">
        <f t="shared" si="3"/>
        <v>0</v>
      </c>
      <c r="M208" s="23">
        <v>0</v>
      </c>
      <c r="N208" s="24" t="s">
        <v>27</v>
      </c>
      <c r="Q208" s="36"/>
    </row>
    <row r="209" spans="1:17" s="1" customFormat="1" ht="12" x14ac:dyDescent="0.2">
      <c r="A209" s="21" t="s">
        <v>311</v>
      </c>
      <c r="B209" s="58" t="s">
        <v>256</v>
      </c>
      <c r="C209" s="58"/>
      <c r="D209" s="58"/>
      <c r="E209" s="58"/>
      <c r="F209" s="58"/>
      <c r="G209" s="58"/>
      <c r="H209" s="58"/>
      <c r="I209" s="21" t="s">
        <v>26</v>
      </c>
      <c r="J209" s="22">
        <f>'[1]Тариф.смета табл.1-4'!R209</f>
        <v>0</v>
      </c>
      <c r="K209" s="22">
        <v>0</v>
      </c>
      <c r="L209" s="22">
        <f t="shared" si="3"/>
        <v>0</v>
      </c>
      <c r="M209" s="23">
        <v>0</v>
      </c>
      <c r="N209" s="24" t="s">
        <v>27</v>
      </c>
      <c r="Q209" s="36"/>
    </row>
    <row r="210" spans="1:17" s="1" customFormat="1" ht="12" x14ac:dyDescent="0.2">
      <c r="A210" s="21" t="s">
        <v>312</v>
      </c>
      <c r="B210" s="54" t="s">
        <v>313</v>
      </c>
      <c r="C210" s="54"/>
      <c r="D210" s="54"/>
      <c r="E210" s="54"/>
      <c r="F210" s="54"/>
      <c r="G210" s="54"/>
      <c r="H210" s="54"/>
      <c r="I210" s="21" t="s">
        <v>26</v>
      </c>
      <c r="J210" s="22">
        <f>'[1]Тариф.смета табл.1-4'!R210</f>
        <v>0</v>
      </c>
      <c r="K210" s="22">
        <v>0</v>
      </c>
      <c r="L210" s="22">
        <f t="shared" si="3"/>
        <v>0</v>
      </c>
      <c r="M210" s="23">
        <v>0</v>
      </c>
      <c r="N210" s="24" t="s">
        <v>27</v>
      </c>
      <c r="Q210" s="36"/>
    </row>
    <row r="211" spans="1:17" s="1" customFormat="1" ht="12" x14ac:dyDescent="0.2">
      <c r="A211" s="21" t="s">
        <v>314</v>
      </c>
      <c r="B211" s="58" t="s">
        <v>256</v>
      </c>
      <c r="C211" s="58"/>
      <c r="D211" s="58"/>
      <c r="E211" s="58"/>
      <c r="F211" s="58"/>
      <c r="G211" s="58"/>
      <c r="H211" s="58"/>
      <c r="I211" s="21" t="s">
        <v>26</v>
      </c>
      <c r="J211" s="22">
        <f>'[1]Тариф.смета табл.1-4'!R211</f>
        <v>0</v>
      </c>
      <c r="K211" s="22">
        <v>0</v>
      </c>
      <c r="L211" s="22">
        <f t="shared" si="3"/>
        <v>0</v>
      </c>
      <c r="M211" s="23">
        <v>0</v>
      </c>
      <c r="N211" s="24" t="s">
        <v>27</v>
      </c>
      <c r="Q211" s="36"/>
    </row>
    <row r="212" spans="1:17" s="1" customFormat="1" ht="12" x14ac:dyDescent="0.2">
      <c r="A212" s="21" t="s">
        <v>315</v>
      </c>
      <c r="B212" s="54" t="s">
        <v>316</v>
      </c>
      <c r="C212" s="54"/>
      <c r="D212" s="54"/>
      <c r="E212" s="54"/>
      <c r="F212" s="54"/>
      <c r="G212" s="54"/>
      <c r="H212" s="54"/>
      <c r="I212" s="21" t="s">
        <v>26</v>
      </c>
      <c r="J212" s="22">
        <f>'[1]Тариф.смета табл.1-4'!R212</f>
        <v>0</v>
      </c>
      <c r="K212" s="22">
        <v>0</v>
      </c>
      <c r="L212" s="22">
        <f t="shared" si="3"/>
        <v>0</v>
      </c>
      <c r="M212" s="23">
        <v>0</v>
      </c>
      <c r="N212" s="24" t="s">
        <v>27</v>
      </c>
      <c r="Q212" s="36"/>
    </row>
    <row r="213" spans="1:17" s="1" customFormat="1" ht="12" x14ac:dyDescent="0.2">
      <c r="A213" s="21" t="s">
        <v>317</v>
      </c>
      <c r="B213" s="58" t="s">
        <v>256</v>
      </c>
      <c r="C213" s="58"/>
      <c r="D213" s="58"/>
      <c r="E213" s="58"/>
      <c r="F213" s="58"/>
      <c r="G213" s="58"/>
      <c r="H213" s="58"/>
      <c r="I213" s="21" t="s">
        <v>26</v>
      </c>
      <c r="J213" s="22">
        <f>'[1]Тариф.смета табл.1-4'!R213</f>
        <v>0</v>
      </c>
      <c r="K213" s="22">
        <v>0</v>
      </c>
      <c r="L213" s="22">
        <f t="shared" si="3"/>
        <v>0</v>
      </c>
      <c r="M213" s="23">
        <v>0</v>
      </c>
      <c r="N213" s="24" t="s">
        <v>27</v>
      </c>
      <c r="Q213" s="36"/>
    </row>
    <row r="214" spans="1:17" s="1" customFormat="1" ht="24" customHeight="1" x14ac:dyDescent="0.2">
      <c r="A214" s="21" t="s">
        <v>318</v>
      </c>
      <c r="B214" s="56" t="s">
        <v>319</v>
      </c>
      <c r="C214" s="56"/>
      <c r="D214" s="56"/>
      <c r="E214" s="56"/>
      <c r="F214" s="56"/>
      <c r="G214" s="56"/>
      <c r="H214" s="56"/>
      <c r="I214" s="21" t="s">
        <v>26</v>
      </c>
      <c r="J214" s="22">
        <f>'[1]Тариф.смета табл.1-4'!R214</f>
        <v>0</v>
      </c>
      <c r="K214" s="22">
        <v>0</v>
      </c>
      <c r="L214" s="22">
        <f t="shared" ref="L214:L230" si="4">K214-J214</f>
        <v>0</v>
      </c>
      <c r="M214" s="23">
        <v>0</v>
      </c>
      <c r="N214" s="24" t="s">
        <v>27</v>
      </c>
      <c r="Q214" s="36"/>
    </row>
    <row r="215" spans="1:17" s="1" customFormat="1" ht="12" x14ac:dyDescent="0.2">
      <c r="A215" s="21" t="s">
        <v>320</v>
      </c>
      <c r="B215" s="58" t="s">
        <v>256</v>
      </c>
      <c r="C215" s="58"/>
      <c r="D215" s="58"/>
      <c r="E215" s="58"/>
      <c r="F215" s="58"/>
      <c r="G215" s="58"/>
      <c r="H215" s="58"/>
      <c r="I215" s="21" t="s">
        <v>26</v>
      </c>
      <c r="J215" s="22">
        <f>'[1]Тариф.смета табл.1-4'!R215</f>
        <v>0</v>
      </c>
      <c r="K215" s="22">
        <v>0</v>
      </c>
      <c r="L215" s="22">
        <f t="shared" si="4"/>
        <v>0</v>
      </c>
      <c r="M215" s="23">
        <v>0</v>
      </c>
      <c r="N215" s="24" t="s">
        <v>27</v>
      </c>
      <c r="Q215" s="36"/>
    </row>
    <row r="216" spans="1:17" s="1" customFormat="1" ht="12" x14ac:dyDescent="0.2">
      <c r="A216" s="21" t="s">
        <v>321</v>
      </c>
      <c r="B216" s="54" t="s">
        <v>322</v>
      </c>
      <c r="C216" s="54"/>
      <c r="D216" s="54"/>
      <c r="E216" s="54"/>
      <c r="F216" s="54"/>
      <c r="G216" s="54"/>
      <c r="H216" s="54"/>
      <c r="I216" s="21" t="s">
        <v>26</v>
      </c>
      <c r="J216" s="22">
        <f>'[1]Тариф.смета табл.1-4'!R216</f>
        <v>0</v>
      </c>
      <c r="K216" s="22">
        <v>0</v>
      </c>
      <c r="L216" s="22">
        <f t="shared" si="4"/>
        <v>0</v>
      </c>
      <c r="M216" s="23">
        <v>0</v>
      </c>
      <c r="N216" s="24" t="s">
        <v>27</v>
      </c>
      <c r="Q216" s="36"/>
    </row>
    <row r="217" spans="1:17" s="1" customFormat="1" ht="12" x14ac:dyDescent="0.2">
      <c r="A217" s="21" t="s">
        <v>323</v>
      </c>
      <c r="B217" s="58" t="s">
        <v>256</v>
      </c>
      <c r="C217" s="58"/>
      <c r="D217" s="58"/>
      <c r="E217" s="58"/>
      <c r="F217" s="58"/>
      <c r="G217" s="58"/>
      <c r="H217" s="58"/>
      <c r="I217" s="21" t="s">
        <v>26</v>
      </c>
      <c r="J217" s="22">
        <f>'[1]Тариф.смета табл.1-4'!R217</f>
        <v>0</v>
      </c>
      <c r="K217" s="22">
        <v>0</v>
      </c>
      <c r="L217" s="22">
        <f t="shared" si="4"/>
        <v>0</v>
      </c>
      <c r="M217" s="23">
        <v>0</v>
      </c>
      <c r="N217" s="24" t="s">
        <v>27</v>
      </c>
      <c r="Q217" s="36"/>
    </row>
    <row r="218" spans="1:17" s="1" customFormat="1" ht="24" customHeight="1" x14ac:dyDescent="0.2">
      <c r="A218" s="21" t="s">
        <v>324</v>
      </c>
      <c r="B218" s="50" t="s">
        <v>325</v>
      </c>
      <c r="C218" s="50"/>
      <c r="D218" s="50"/>
      <c r="E218" s="50"/>
      <c r="F218" s="50"/>
      <c r="G218" s="50"/>
      <c r="H218" s="50"/>
      <c r="I218" s="21" t="s">
        <v>326</v>
      </c>
      <c r="J218" s="22">
        <f>'[1]Тариф.смета табл.1-4'!R218</f>
        <v>0</v>
      </c>
      <c r="K218" s="22">
        <v>0</v>
      </c>
      <c r="L218" s="22">
        <f t="shared" si="4"/>
        <v>0</v>
      </c>
      <c r="M218" s="23">
        <v>0</v>
      </c>
      <c r="N218" s="24" t="s">
        <v>27</v>
      </c>
      <c r="Q218" s="36"/>
    </row>
    <row r="219" spans="1:17" s="1" customFormat="1" ht="12" x14ac:dyDescent="0.2">
      <c r="A219" s="21" t="s">
        <v>327</v>
      </c>
      <c r="B219" s="54" t="s">
        <v>328</v>
      </c>
      <c r="C219" s="54"/>
      <c r="D219" s="54"/>
      <c r="E219" s="54"/>
      <c r="F219" s="54"/>
      <c r="G219" s="54"/>
      <c r="H219" s="54"/>
      <c r="I219" s="21" t="s">
        <v>326</v>
      </c>
      <c r="J219" s="22">
        <f>'[1]Тариф.смета табл.1-4'!R219</f>
        <v>0</v>
      </c>
      <c r="K219" s="22">
        <v>0</v>
      </c>
      <c r="L219" s="22">
        <f t="shared" si="4"/>
        <v>0</v>
      </c>
      <c r="M219" s="23">
        <v>0</v>
      </c>
      <c r="N219" s="24" t="s">
        <v>27</v>
      </c>
      <c r="Q219" s="36"/>
    </row>
    <row r="220" spans="1:17" s="1" customFormat="1" ht="24" customHeight="1" x14ac:dyDescent="0.2">
      <c r="A220" s="21" t="s">
        <v>329</v>
      </c>
      <c r="B220" s="56" t="s">
        <v>330</v>
      </c>
      <c r="C220" s="56"/>
      <c r="D220" s="56"/>
      <c r="E220" s="56"/>
      <c r="F220" s="56"/>
      <c r="G220" s="56"/>
      <c r="H220" s="56"/>
      <c r="I220" s="21" t="s">
        <v>326</v>
      </c>
      <c r="J220" s="22">
        <f>'[1]Тариф.смета табл.1-4'!R220</f>
        <v>0</v>
      </c>
      <c r="K220" s="22">
        <v>0</v>
      </c>
      <c r="L220" s="22">
        <f t="shared" si="4"/>
        <v>0</v>
      </c>
      <c r="M220" s="23">
        <v>0</v>
      </c>
      <c r="N220" s="24" t="s">
        <v>27</v>
      </c>
      <c r="Q220" s="36"/>
    </row>
    <row r="221" spans="1:17" s="1" customFormat="1" ht="24" customHeight="1" x14ac:dyDescent="0.2">
      <c r="A221" s="21" t="s">
        <v>331</v>
      </c>
      <c r="B221" s="56" t="s">
        <v>332</v>
      </c>
      <c r="C221" s="56"/>
      <c r="D221" s="56"/>
      <c r="E221" s="56"/>
      <c r="F221" s="56"/>
      <c r="G221" s="56"/>
      <c r="H221" s="56"/>
      <c r="I221" s="21" t="s">
        <v>326</v>
      </c>
      <c r="J221" s="22">
        <f>'[1]Тариф.смета табл.1-4'!R221</f>
        <v>0</v>
      </c>
      <c r="K221" s="22">
        <v>0</v>
      </c>
      <c r="L221" s="22">
        <f t="shared" si="4"/>
        <v>0</v>
      </c>
      <c r="M221" s="23">
        <v>0</v>
      </c>
      <c r="N221" s="24" t="s">
        <v>27</v>
      </c>
      <c r="Q221" s="36"/>
    </row>
    <row r="222" spans="1:17" s="1" customFormat="1" ht="24" customHeight="1" x14ac:dyDescent="0.2">
      <c r="A222" s="21" t="s">
        <v>333</v>
      </c>
      <c r="B222" s="56" t="s">
        <v>334</v>
      </c>
      <c r="C222" s="56"/>
      <c r="D222" s="56"/>
      <c r="E222" s="56"/>
      <c r="F222" s="56"/>
      <c r="G222" s="56"/>
      <c r="H222" s="56"/>
      <c r="I222" s="21" t="s">
        <v>326</v>
      </c>
      <c r="J222" s="22">
        <f>'[1]Тариф.смета табл.1-4'!R222</f>
        <v>0</v>
      </c>
      <c r="K222" s="22">
        <v>0</v>
      </c>
      <c r="L222" s="22">
        <f t="shared" si="4"/>
        <v>0</v>
      </c>
      <c r="M222" s="23">
        <v>0</v>
      </c>
      <c r="N222" s="24" t="s">
        <v>27</v>
      </c>
      <c r="Q222" s="36"/>
    </row>
    <row r="223" spans="1:17" s="1" customFormat="1" ht="12" x14ac:dyDescent="0.2">
      <c r="A223" s="21" t="s">
        <v>335</v>
      </c>
      <c r="B223" s="54" t="s">
        <v>336</v>
      </c>
      <c r="C223" s="54"/>
      <c r="D223" s="54"/>
      <c r="E223" s="54"/>
      <c r="F223" s="54"/>
      <c r="G223" s="54"/>
      <c r="H223" s="54"/>
      <c r="I223" s="21" t="s">
        <v>326</v>
      </c>
      <c r="J223" s="22">
        <f>'[1]Тариф.смета табл.1-4'!R223</f>
        <v>0</v>
      </c>
      <c r="K223" s="22">
        <v>0</v>
      </c>
      <c r="L223" s="22">
        <f t="shared" si="4"/>
        <v>0</v>
      </c>
      <c r="M223" s="23">
        <v>0</v>
      </c>
      <c r="N223" s="24" t="s">
        <v>27</v>
      </c>
      <c r="Q223" s="36"/>
    </row>
    <row r="224" spans="1:17" s="1" customFormat="1" ht="12" x14ac:dyDescent="0.2">
      <c r="A224" s="21" t="s">
        <v>337</v>
      </c>
      <c r="B224" s="54" t="s">
        <v>338</v>
      </c>
      <c r="C224" s="54"/>
      <c r="D224" s="54"/>
      <c r="E224" s="54"/>
      <c r="F224" s="54"/>
      <c r="G224" s="54"/>
      <c r="H224" s="54"/>
      <c r="I224" s="21" t="s">
        <v>326</v>
      </c>
      <c r="J224" s="22">
        <f>'[1]Тариф.смета табл.1-4'!R224</f>
        <v>0</v>
      </c>
      <c r="K224" s="22">
        <v>0</v>
      </c>
      <c r="L224" s="22">
        <f t="shared" si="4"/>
        <v>0</v>
      </c>
      <c r="M224" s="23">
        <v>0</v>
      </c>
      <c r="N224" s="24" t="s">
        <v>27</v>
      </c>
      <c r="Q224" s="36"/>
    </row>
    <row r="225" spans="1:17" s="1" customFormat="1" ht="12" x14ac:dyDescent="0.2">
      <c r="A225" s="21" t="s">
        <v>339</v>
      </c>
      <c r="B225" s="54" t="s">
        <v>340</v>
      </c>
      <c r="C225" s="54"/>
      <c r="D225" s="54"/>
      <c r="E225" s="54"/>
      <c r="F225" s="54"/>
      <c r="G225" s="54"/>
      <c r="H225" s="54"/>
      <c r="I225" s="21" t="s">
        <v>326</v>
      </c>
      <c r="J225" s="22">
        <f>'[1]Тариф.смета табл.1-4'!R225</f>
        <v>0</v>
      </c>
      <c r="K225" s="22">
        <v>0</v>
      </c>
      <c r="L225" s="22">
        <f t="shared" si="4"/>
        <v>0</v>
      </c>
      <c r="M225" s="23">
        <v>0</v>
      </c>
      <c r="N225" s="24" t="s">
        <v>27</v>
      </c>
      <c r="Q225" s="36"/>
    </row>
    <row r="226" spans="1:17" s="1" customFormat="1" ht="12" x14ac:dyDescent="0.2">
      <c r="A226" s="21" t="s">
        <v>341</v>
      </c>
      <c r="B226" s="54" t="s">
        <v>342</v>
      </c>
      <c r="C226" s="54"/>
      <c r="D226" s="54"/>
      <c r="E226" s="54"/>
      <c r="F226" s="54"/>
      <c r="G226" s="54"/>
      <c r="H226" s="54"/>
      <c r="I226" s="21" t="s">
        <v>326</v>
      </c>
      <c r="J226" s="22">
        <f>'[1]Тариф.смета табл.1-4'!R226</f>
        <v>0</v>
      </c>
      <c r="K226" s="22">
        <v>0</v>
      </c>
      <c r="L226" s="22">
        <f t="shared" si="4"/>
        <v>0</v>
      </c>
      <c r="M226" s="23">
        <v>0</v>
      </c>
      <c r="N226" s="24" t="s">
        <v>27</v>
      </c>
      <c r="Q226" s="36"/>
    </row>
    <row r="227" spans="1:17" s="1" customFormat="1" ht="12" x14ac:dyDescent="0.2">
      <c r="A227" s="21" t="s">
        <v>343</v>
      </c>
      <c r="B227" s="54" t="s">
        <v>344</v>
      </c>
      <c r="C227" s="54"/>
      <c r="D227" s="54"/>
      <c r="E227" s="54"/>
      <c r="F227" s="54"/>
      <c r="G227" s="54"/>
      <c r="H227" s="54"/>
      <c r="I227" s="21" t="s">
        <v>326</v>
      </c>
      <c r="J227" s="22">
        <f>'[1]Тариф.смета табл.1-4'!R227</f>
        <v>0</v>
      </c>
      <c r="K227" s="22">
        <v>0</v>
      </c>
      <c r="L227" s="22">
        <f t="shared" si="4"/>
        <v>0</v>
      </c>
      <c r="M227" s="23">
        <v>0</v>
      </c>
      <c r="N227" s="24" t="s">
        <v>27</v>
      </c>
      <c r="Q227" s="36"/>
    </row>
    <row r="228" spans="1:17" s="1" customFormat="1" ht="24" customHeight="1" x14ac:dyDescent="0.2">
      <c r="A228" s="21" t="s">
        <v>345</v>
      </c>
      <c r="B228" s="56" t="s">
        <v>346</v>
      </c>
      <c r="C228" s="56"/>
      <c r="D228" s="56"/>
      <c r="E228" s="56"/>
      <c r="F228" s="56"/>
      <c r="G228" s="56"/>
      <c r="H228" s="56"/>
      <c r="I228" s="21" t="s">
        <v>326</v>
      </c>
      <c r="J228" s="22">
        <f>'[1]Тариф.смета табл.1-4'!R228</f>
        <v>0</v>
      </c>
      <c r="K228" s="22">
        <v>0</v>
      </c>
      <c r="L228" s="22">
        <f t="shared" si="4"/>
        <v>0</v>
      </c>
      <c r="M228" s="23">
        <v>0</v>
      </c>
      <c r="N228" s="24" t="s">
        <v>27</v>
      </c>
      <c r="Q228" s="36"/>
    </row>
    <row r="229" spans="1:17" s="1" customFormat="1" ht="12" x14ac:dyDescent="0.2">
      <c r="A229" s="21" t="s">
        <v>347</v>
      </c>
      <c r="B229" s="58" t="s">
        <v>51</v>
      </c>
      <c r="C229" s="58"/>
      <c r="D229" s="58"/>
      <c r="E229" s="58"/>
      <c r="F229" s="58"/>
      <c r="G229" s="58"/>
      <c r="H229" s="58"/>
      <c r="I229" s="21" t="s">
        <v>326</v>
      </c>
      <c r="J229" s="22">
        <f>'[1]Тариф.смета табл.1-4'!R229</f>
        <v>0</v>
      </c>
      <c r="K229" s="22">
        <v>0</v>
      </c>
      <c r="L229" s="22">
        <f t="shared" si="4"/>
        <v>0</v>
      </c>
      <c r="M229" s="23">
        <v>0</v>
      </c>
      <c r="N229" s="24" t="s">
        <v>27</v>
      </c>
      <c r="Q229" s="36"/>
    </row>
    <row r="230" spans="1:17" s="1" customFormat="1" ht="12" x14ac:dyDescent="0.2">
      <c r="A230" s="21" t="s">
        <v>348</v>
      </c>
      <c r="B230" s="58" t="s">
        <v>53</v>
      </c>
      <c r="C230" s="58"/>
      <c r="D230" s="58"/>
      <c r="E230" s="58"/>
      <c r="F230" s="58"/>
      <c r="G230" s="58"/>
      <c r="H230" s="58"/>
      <c r="I230" s="21" t="s">
        <v>326</v>
      </c>
      <c r="J230" s="22">
        <f>'[1]Тариф.смета табл.1-4'!R230</f>
        <v>0</v>
      </c>
      <c r="K230" s="22">
        <v>0</v>
      </c>
      <c r="L230" s="22">
        <f t="shared" si="4"/>
        <v>0</v>
      </c>
      <c r="M230" s="23">
        <v>0</v>
      </c>
      <c r="N230" s="24" t="s">
        <v>27</v>
      </c>
      <c r="Q230" s="36"/>
    </row>
    <row r="231" spans="1:17" x14ac:dyDescent="0.25">
      <c r="A231" s="61" t="s">
        <v>349</v>
      </c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</row>
    <row r="232" spans="1:17" s="1" customFormat="1" ht="12" x14ac:dyDescent="0.2">
      <c r="A232" s="21" t="s">
        <v>350</v>
      </c>
      <c r="B232" s="48" t="s">
        <v>351</v>
      </c>
      <c r="C232" s="48"/>
      <c r="D232" s="48"/>
      <c r="E232" s="48"/>
      <c r="F232" s="48"/>
      <c r="G232" s="48"/>
      <c r="H232" s="48"/>
      <c r="I232" s="21" t="s">
        <v>250</v>
      </c>
      <c r="J232" s="26" t="str">
        <f>'[1]Тариф.смета табл.1-4'!R232</f>
        <v>х</v>
      </c>
      <c r="K232" s="26" t="str">
        <f>'[1]Тариф.смета табл.1-4'!S232</f>
        <v>х</v>
      </c>
      <c r="L232" s="22" t="s">
        <v>352</v>
      </c>
      <c r="M232" s="21" t="s">
        <v>352</v>
      </c>
      <c r="N232" s="21" t="s">
        <v>352</v>
      </c>
      <c r="Q232" s="36"/>
    </row>
    <row r="233" spans="1:17" s="1" customFormat="1" ht="12" x14ac:dyDescent="0.2">
      <c r="A233" s="21" t="s">
        <v>353</v>
      </c>
      <c r="B233" s="49" t="s">
        <v>354</v>
      </c>
      <c r="C233" s="49"/>
      <c r="D233" s="49"/>
      <c r="E233" s="49"/>
      <c r="F233" s="49"/>
      <c r="G233" s="49"/>
      <c r="H233" s="49"/>
      <c r="I233" s="21" t="s">
        <v>355</v>
      </c>
      <c r="J233" s="26">
        <f>'[1]Тариф.смета табл.1-4'!R233</f>
        <v>0</v>
      </c>
      <c r="K233" s="26">
        <f>'[1]Тариф.смета табл.1-4'!S233</f>
        <v>0</v>
      </c>
      <c r="L233" s="22">
        <f>K233-J233</f>
        <v>0</v>
      </c>
      <c r="M233" s="23">
        <v>0</v>
      </c>
      <c r="N233" s="24" t="s">
        <v>27</v>
      </c>
      <c r="Q233" s="36"/>
    </row>
    <row r="234" spans="1:17" s="1" customFormat="1" ht="12" x14ac:dyDescent="0.2">
      <c r="A234" s="21" t="s">
        <v>356</v>
      </c>
      <c r="B234" s="49" t="s">
        <v>357</v>
      </c>
      <c r="C234" s="49"/>
      <c r="D234" s="49"/>
      <c r="E234" s="49"/>
      <c r="F234" s="49"/>
      <c r="G234" s="49"/>
      <c r="H234" s="49"/>
      <c r="I234" s="21" t="s">
        <v>358</v>
      </c>
      <c r="J234" s="26">
        <f>'[1]Тариф.смета табл.1-4'!R234</f>
        <v>0</v>
      </c>
      <c r="K234" s="26">
        <f>'[1]Тариф.смета табл.1-4'!S234</f>
        <v>0</v>
      </c>
      <c r="L234" s="22">
        <f t="shared" ref="L234:L280" si="5">K234-J234</f>
        <v>0</v>
      </c>
      <c r="M234" s="23">
        <v>0</v>
      </c>
      <c r="N234" s="24" t="s">
        <v>27</v>
      </c>
      <c r="Q234" s="36"/>
    </row>
    <row r="235" spans="1:17" s="1" customFormat="1" ht="12" x14ac:dyDescent="0.2">
      <c r="A235" s="21" t="s">
        <v>359</v>
      </c>
      <c r="B235" s="49" t="s">
        <v>360</v>
      </c>
      <c r="C235" s="49"/>
      <c r="D235" s="49"/>
      <c r="E235" s="49"/>
      <c r="F235" s="49"/>
      <c r="G235" s="49"/>
      <c r="H235" s="49"/>
      <c r="I235" s="21" t="s">
        <v>355</v>
      </c>
      <c r="J235" s="26">
        <f>'[1]Тариф.смета табл.1-4'!R235</f>
        <v>0</v>
      </c>
      <c r="K235" s="26">
        <f>'[1]Тариф.смета табл.1-4'!S235</f>
        <v>0</v>
      </c>
      <c r="L235" s="22">
        <f t="shared" si="5"/>
        <v>0</v>
      </c>
      <c r="M235" s="23">
        <v>0</v>
      </c>
      <c r="N235" s="24" t="s">
        <v>27</v>
      </c>
      <c r="Q235" s="36"/>
    </row>
    <row r="236" spans="1:17" s="1" customFormat="1" ht="12" x14ac:dyDescent="0.2">
      <c r="A236" s="21" t="s">
        <v>361</v>
      </c>
      <c r="B236" s="49" t="s">
        <v>362</v>
      </c>
      <c r="C236" s="49"/>
      <c r="D236" s="49"/>
      <c r="E236" s="49"/>
      <c r="F236" s="49"/>
      <c r="G236" s="49"/>
      <c r="H236" s="49"/>
      <c r="I236" s="21" t="s">
        <v>358</v>
      </c>
      <c r="J236" s="26">
        <f>'[1]Тариф.смета табл.1-4'!R236</f>
        <v>0</v>
      </c>
      <c r="K236" s="26">
        <f>'[1]Тариф.смета табл.1-4'!S236</f>
        <v>0</v>
      </c>
      <c r="L236" s="22">
        <f t="shared" si="5"/>
        <v>0</v>
      </c>
      <c r="M236" s="23">
        <v>0</v>
      </c>
      <c r="N236" s="24" t="s">
        <v>27</v>
      </c>
      <c r="Q236" s="36"/>
    </row>
    <row r="237" spans="1:17" s="1" customFormat="1" ht="12" x14ac:dyDescent="0.2">
      <c r="A237" s="21" t="s">
        <v>363</v>
      </c>
      <c r="B237" s="49" t="s">
        <v>364</v>
      </c>
      <c r="C237" s="49"/>
      <c r="D237" s="49"/>
      <c r="E237" s="49"/>
      <c r="F237" s="49"/>
      <c r="G237" s="49"/>
      <c r="H237" s="49"/>
      <c r="I237" s="21" t="s">
        <v>365</v>
      </c>
      <c r="J237" s="26">
        <f>'[1]Тариф.смета табл.1-4'!R237</f>
        <v>0</v>
      </c>
      <c r="K237" s="26">
        <f>'[1]Тариф.смета табл.1-4'!S237</f>
        <v>0</v>
      </c>
      <c r="L237" s="22">
        <f t="shared" si="5"/>
        <v>0</v>
      </c>
      <c r="M237" s="23">
        <v>0</v>
      </c>
      <c r="N237" s="24" t="s">
        <v>27</v>
      </c>
      <c r="Q237" s="36"/>
    </row>
    <row r="238" spans="1:17" s="1" customFormat="1" ht="12" x14ac:dyDescent="0.2">
      <c r="A238" s="21" t="s">
        <v>366</v>
      </c>
      <c r="B238" s="49" t="s">
        <v>367</v>
      </c>
      <c r="C238" s="49"/>
      <c r="D238" s="49"/>
      <c r="E238" s="49"/>
      <c r="F238" s="49"/>
      <c r="G238" s="49"/>
      <c r="H238" s="49"/>
      <c r="I238" s="21" t="s">
        <v>250</v>
      </c>
      <c r="J238" s="26" t="str">
        <f>'[1]Тариф.смета табл.1-4'!R238</f>
        <v>х</v>
      </c>
      <c r="K238" s="26" t="str">
        <f>'[1]Тариф.смета табл.1-4'!S238</f>
        <v>х</v>
      </c>
      <c r="L238" s="22" t="s">
        <v>352</v>
      </c>
      <c r="M238" s="21" t="s">
        <v>352</v>
      </c>
      <c r="N238" s="21" t="s">
        <v>352</v>
      </c>
      <c r="Q238" s="36"/>
    </row>
    <row r="239" spans="1:17" s="1" customFormat="1" ht="12" x14ac:dyDescent="0.2">
      <c r="A239" s="21" t="s">
        <v>368</v>
      </c>
      <c r="B239" s="54" t="s">
        <v>369</v>
      </c>
      <c r="C239" s="54"/>
      <c r="D239" s="54"/>
      <c r="E239" s="54"/>
      <c r="F239" s="54"/>
      <c r="G239" s="54"/>
      <c r="H239" s="54"/>
      <c r="I239" s="21" t="s">
        <v>365</v>
      </c>
      <c r="J239" s="26">
        <f>'[1]Тариф.смета табл.1-4'!R239</f>
        <v>0</v>
      </c>
      <c r="K239" s="26">
        <f>'[1]Тариф.смета табл.1-4'!S239</f>
        <v>0</v>
      </c>
      <c r="L239" s="22">
        <f t="shared" si="5"/>
        <v>0</v>
      </c>
      <c r="M239" s="23">
        <v>0</v>
      </c>
      <c r="N239" s="24" t="s">
        <v>27</v>
      </c>
      <c r="Q239" s="36"/>
    </row>
    <row r="240" spans="1:17" s="1" customFormat="1" ht="12" x14ac:dyDescent="0.2">
      <c r="A240" s="21" t="s">
        <v>370</v>
      </c>
      <c r="B240" s="54" t="s">
        <v>371</v>
      </c>
      <c r="C240" s="54"/>
      <c r="D240" s="54"/>
      <c r="E240" s="54"/>
      <c r="F240" s="54"/>
      <c r="G240" s="54"/>
      <c r="H240" s="54"/>
      <c r="I240" s="21" t="s">
        <v>372</v>
      </c>
      <c r="J240" s="26">
        <f>'[1]Тариф.смета табл.1-4'!R240</f>
        <v>0</v>
      </c>
      <c r="K240" s="26">
        <f>'[1]Тариф.смета табл.1-4'!S240</f>
        <v>0</v>
      </c>
      <c r="L240" s="22">
        <f t="shared" si="5"/>
        <v>0</v>
      </c>
      <c r="M240" s="23">
        <v>0</v>
      </c>
      <c r="N240" s="24" t="s">
        <v>27</v>
      </c>
      <c r="Q240" s="36"/>
    </row>
    <row r="241" spans="1:17" s="1" customFormat="1" ht="12" x14ac:dyDescent="0.2">
      <c r="A241" s="21" t="s">
        <v>373</v>
      </c>
      <c r="B241" s="49" t="s">
        <v>374</v>
      </c>
      <c r="C241" s="49"/>
      <c r="D241" s="49"/>
      <c r="E241" s="49"/>
      <c r="F241" s="49"/>
      <c r="G241" s="49"/>
      <c r="H241" s="49"/>
      <c r="I241" s="21" t="s">
        <v>250</v>
      </c>
      <c r="J241" s="26" t="str">
        <f>'[1]Тариф.смета табл.1-4'!R241</f>
        <v>х</v>
      </c>
      <c r="K241" s="26" t="str">
        <f>'[1]Тариф.смета табл.1-4'!S241</f>
        <v>х</v>
      </c>
      <c r="L241" s="22" t="s">
        <v>352</v>
      </c>
      <c r="M241" s="21" t="s">
        <v>352</v>
      </c>
      <c r="N241" s="21" t="s">
        <v>352</v>
      </c>
      <c r="Q241" s="36"/>
    </row>
    <row r="242" spans="1:17" s="1" customFormat="1" ht="12" x14ac:dyDescent="0.2">
      <c r="A242" s="21" t="s">
        <v>375</v>
      </c>
      <c r="B242" s="54" t="s">
        <v>369</v>
      </c>
      <c r="C242" s="54"/>
      <c r="D242" s="54"/>
      <c r="E242" s="54"/>
      <c r="F242" s="54"/>
      <c r="G242" s="54"/>
      <c r="H242" s="54"/>
      <c r="I242" s="21" t="s">
        <v>365</v>
      </c>
      <c r="J242" s="26">
        <f>'[1]Тариф.смета табл.1-4'!R242</f>
        <v>0</v>
      </c>
      <c r="K242" s="26">
        <f>'[1]Тариф.смета табл.1-4'!S242</f>
        <v>0</v>
      </c>
      <c r="L242" s="22">
        <f t="shared" si="5"/>
        <v>0</v>
      </c>
      <c r="M242" s="23">
        <v>0</v>
      </c>
      <c r="N242" s="24" t="s">
        <v>27</v>
      </c>
      <c r="Q242" s="36"/>
    </row>
    <row r="243" spans="1:17" s="1" customFormat="1" ht="12" x14ac:dyDescent="0.2">
      <c r="A243" s="21" t="s">
        <v>376</v>
      </c>
      <c r="B243" s="54" t="s">
        <v>377</v>
      </c>
      <c r="C243" s="54"/>
      <c r="D243" s="54"/>
      <c r="E243" s="54"/>
      <c r="F243" s="54"/>
      <c r="G243" s="54"/>
      <c r="H243" s="54"/>
      <c r="I243" s="21" t="s">
        <v>355</v>
      </c>
      <c r="J243" s="26">
        <f>'[1]Тариф.смета табл.1-4'!R243</f>
        <v>0</v>
      </c>
      <c r="K243" s="26">
        <f>'[1]Тариф.смета табл.1-4'!S243</f>
        <v>0</v>
      </c>
      <c r="L243" s="22">
        <f t="shared" si="5"/>
        <v>0</v>
      </c>
      <c r="M243" s="23">
        <v>0</v>
      </c>
      <c r="N243" s="24" t="s">
        <v>27</v>
      </c>
      <c r="Q243" s="36"/>
    </row>
    <row r="244" spans="1:17" s="1" customFormat="1" ht="12" x14ac:dyDescent="0.2">
      <c r="A244" s="21" t="s">
        <v>378</v>
      </c>
      <c r="B244" s="54" t="s">
        <v>371</v>
      </c>
      <c r="C244" s="54"/>
      <c r="D244" s="54"/>
      <c r="E244" s="54"/>
      <c r="F244" s="54"/>
      <c r="G244" s="54"/>
      <c r="H244" s="54"/>
      <c r="I244" s="21" t="s">
        <v>372</v>
      </c>
      <c r="J244" s="26">
        <f>'[1]Тариф.смета табл.1-4'!R244</f>
        <v>0</v>
      </c>
      <c r="K244" s="26">
        <f>'[1]Тариф.смета табл.1-4'!S244</f>
        <v>0</v>
      </c>
      <c r="L244" s="22">
        <f t="shared" si="5"/>
        <v>0</v>
      </c>
      <c r="M244" s="23">
        <v>0</v>
      </c>
      <c r="N244" s="24" t="s">
        <v>27</v>
      </c>
      <c r="Q244" s="36"/>
    </row>
    <row r="245" spans="1:17" s="1" customFormat="1" ht="12" x14ac:dyDescent="0.2">
      <c r="A245" s="21" t="s">
        <v>379</v>
      </c>
      <c r="B245" s="49" t="s">
        <v>380</v>
      </c>
      <c r="C245" s="49"/>
      <c r="D245" s="49"/>
      <c r="E245" s="49"/>
      <c r="F245" s="49"/>
      <c r="G245" s="49"/>
      <c r="H245" s="49"/>
      <c r="I245" s="21" t="s">
        <v>250</v>
      </c>
      <c r="J245" s="26" t="str">
        <f>'[1]Тариф.смета табл.1-4'!R245</f>
        <v>х</v>
      </c>
      <c r="K245" s="26" t="str">
        <f>'[1]Тариф.смета табл.1-4'!S245</f>
        <v>х</v>
      </c>
      <c r="L245" s="22" t="s">
        <v>352</v>
      </c>
      <c r="M245" s="21" t="s">
        <v>352</v>
      </c>
      <c r="N245" s="21" t="s">
        <v>352</v>
      </c>
      <c r="Q245" s="36"/>
    </row>
    <row r="246" spans="1:17" s="1" customFormat="1" ht="12" x14ac:dyDescent="0.2">
      <c r="A246" s="21" t="s">
        <v>381</v>
      </c>
      <c r="B246" s="54" t="s">
        <v>369</v>
      </c>
      <c r="C246" s="54"/>
      <c r="D246" s="54"/>
      <c r="E246" s="54"/>
      <c r="F246" s="54"/>
      <c r="G246" s="54"/>
      <c r="H246" s="54"/>
      <c r="I246" s="21" t="s">
        <v>365</v>
      </c>
      <c r="J246" s="26">
        <f>'[1]Тариф.смета табл.1-4'!R246</f>
        <v>0</v>
      </c>
      <c r="K246" s="26">
        <f>'[1]Тариф.смета табл.1-4'!S246</f>
        <v>0</v>
      </c>
      <c r="L246" s="22">
        <f t="shared" si="5"/>
        <v>0</v>
      </c>
      <c r="M246" s="23">
        <v>0</v>
      </c>
      <c r="N246" s="24" t="s">
        <v>27</v>
      </c>
      <c r="Q246" s="36"/>
    </row>
    <row r="247" spans="1:17" s="1" customFormat="1" ht="12" x14ac:dyDescent="0.2">
      <c r="A247" s="21" t="s">
        <v>382</v>
      </c>
      <c r="B247" s="54" t="s">
        <v>371</v>
      </c>
      <c r="C247" s="54"/>
      <c r="D247" s="54"/>
      <c r="E247" s="54"/>
      <c r="F247" s="54"/>
      <c r="G247" s="54"/>
      <c r="H247" s="54"/>
      <c r="I247" s="21" t="s">
        <v>372</v>
      </c>
      <c r="J247" s="26">
        <f>'[1]Тариф.смета табл.1-4'!R247</f>
        <v>0</v>
      </c>
      <c r="K247" s="26">
        <f>'[1]Тариф.смета табл.1-4'!S247</f>
        <v>0</v>
      </c>
      <c r="L247" s="22">
        <f t="shared" si="5"/>
        <v>0</v>
      </c>
      <c r="M247" s="23">
        <v>0</v>
      </c>
      <c r="N247" s="24" t="s">
        <v>27</v>
      </c>
      <c r="Q247" s="36"/>
    </row>
    <row r="248" spans="1:17" s="1" customFormat="1" ht="12" x14ac:dyDescent="0.2">
      <c r="A248" s="21" t="s">
        <v>383</v>
      </c>
      <c r="B248" s="49" t="s">
        <v>384</v>
      </c>
      <c r="C248" s="49"/>
      <c r="D248" s="49"/>
      <c r="E248" s="49"/>
      <c r="F248" s="49"/>
      <c r="G248" s="49"/>
      <c r="H248" s="49"/>
      <c r="I248" s="21" t="s">
        <v>250</v>
      </c>
      <c r="J248" s="26" t="str">
        <f>'[1]Тариф.смета табл.1-4'!R248</f>
        <v>х</v>
      </c>
      <c r="K248" s="26" t="str">
        <f>'[1]Тариф.смета табл.1-4'!S248</f>
        <v>х</v>
      </c>
      <c r="L248" s="22" t="s">
        <v>352</v>
      </c>
      <c r="M248" s="21" t="s">
        <v>352</v>
      </c>
      <c r="N248" s="21" t="s">
        <v>352</v>
      </c>
      <c r="Q248" s="36"/>
    </row>
    <row r="249" spans="1:17" s="1" customFormat="1" ht="12" x14ac:dyDescent="0.2">
      <c r="A249" s="21" t="s">
        <v>385</v>
      </c>
      <c r="B249" s="54" t="s">
        <v>369</v>
      </c>
      <c r="C249" s="54"/>
      <c r="D249" s="54"/>
      <c r="E249" s="54"/>
      <c r="F249" s="54"/>
      <c r="G249" s="54"/>
      <c r="H249" s="54"/>
      <c r="I249" s="21" t="s">
        <v>365</v>
      </c>
      <c r="J249" s="26">
        <f>'[1]Тариф.смета табл.1-4'!R249</f>
        <v>0</v>
      </c>
      <c r="K249" s="26">
        <f>'[1]Тариф.смета табл.1-4'!S249</f>
        <v>0</v>
      </c>
      <c r="L249" s="22">
        <f t="shared" si="5"/>
        <v>0</v>
      </c>
      <c r="M249" s="23">
        <v>0</v>
      </c>
      <c r="N249" s="24" t="s">
        <v>27</v>
      </c>
      <c r="Q249" s="36"/>
    </row>
    <row r="250" spans="1:17" s="1" customFormat="1" ht="12" x14ac:dyDescent="0.2">
      <c r="A250" s="21" t="s">
        <v>386</v>
      </c>
      <c r="B250" s="54" t="s">
        <v>377</v>
      </c>
      <c r="C250" s="54"/>
      <c r="D250" s="54"/>
      <c r="E250" s="54"/>
      <c r="F250" s="54"/>
      <c r="G250" s="54"/>
      <c r="H250" s="54"/>
      <c r="I250" s="21" t="s">
        <v>355</v>
      </c>
      <c r="J250" s="26">
        <f>'[1]Тариф.смета табл.1-4'!R250</f>
        <v>0</v>
      </c>
      <c r="K250" s="26">
        <f>'[1]Тариф.смета табл.1-4'!S250</f>
        <v>0</v>
      </c>
      <c r="L250" s="22">
        <f t="shared" si="5"/>
        <v>0</v>
      </c>
      <c r="M250" s="23">
        <v>0</v>
      </c>
      <c r="N250" s="24" t="s">
        <v>27</v>
      </c>
      <c r="Q250" s="36"/>
    </row>
    <row r="251" spans="1:17" s="1" customFormat="1" ht="12" x14ac:dyDescent="0.2">
      <c r="A251" s="21" t="s">
        <v>387</v>
      </c>
      <c r="B251" s="54" t="s">
        <v>371</v>
      </c>
      <c r="C251" s="54"/>
      <c r="D251" s="54"/>
      <c r="E251" s="54"/>
      <c r="F251" s="54"/>
      <c r="G251" s="54"/>
      <c r="H251" s="54"/>
      <c r="I251" s="21" t="s">
        <v>372</v>
      </c>
      <c r="J251" s="26">
        <f>'[1]Тариф.смета табл.1-4'!R251</f>
        <v>0</v>
      </c>
      <c r="K251" s="26">
        <f>'[1]Тариф.смета табл.1-4'!S251</f>
        <v>0</v>
      </c>
      <c r="L251" s="22">
        <f t="shared" si="5"/>
        <v>0</v>
      </c>
      <c r="M251" s="23">
        <v>0</v>
      </c>
      <c r="N251" s="24" t="s">
        <v>27</v>
      </c>
      <c r="Q251" s="36"/>
    </row>
    <row r="252" spans="1:17" s="1" customFormat="1" ht="12" x14ac:dyDescent="0.2">
      <c r="A252" s="21" t="s">
        <v>388</v>
      </c>
      <c r="B252" s="48" t="s">
        <v>389</v>
      </c>
      <c r="C252" s="48"/>
      <c r="D252" s="48"/>
      <c r="E252" s="48"/>
      <c r="F252" s="48"/>
      <c r="G252" s="48"/>
      <c r="H252" s="48"/>
      <c r="I252" s="21" t="s">
        <v>250</v>
      </c>
      <c r="J252" s="26" t="str">
        <f>'[1]Тариф.смета табл.1-4'!R252</f>
        <v>х</v>
      </c>
      <c r="K252" s="26" t="str">
        <f>'[1]Тариф.смета табл.1-4'!S252</f>
        <v>х</v>
      </c>
      <c r="L252" s="22" t="s">
        <v>352</v>
      </c>
      <c r="M252" s="21" t="s">
        <v>352</v>
      </c>
      <c r="N252" s="21" t="s">
        <v>352</v>
      </c>
      <c r="Q252" s="36"/>
    </row>
    <row r="253" spans="1:17" s="1" customFormat="1" ht="12" x14ac:dyDescent="0.2">
      <c r="A253" s="21" t="s">
        <v>390</v>
      </c>
      <c r="B253" s="49" t="s">
        <v>391</v>
      </c>
      <c r="C253" s="49"/>
      <c r="D253" s="49"/>
      <c r="E253" s="49"/>
      <c r="F253" s="49"/>
      <c r="G253" s="49"/>
      <c r="H253" s="49"/>
      <c r="I253" s="21" t="s">
        <v>365</v>
      </c>
      <c r="J253" s="26">
        <f>'[2]Таблица РЭК'!$W$105</f>
        <v>32.909999999999997</v>
      </c>
      <c r="K253" s="26">
        <v>31.306999999999999</v>
      </c>
      <c r="L253" s="22">
        <f t="shared" si="5"/>
        <v>-1.602999999999998</v>
      </c>
      <c r="M253" s="23">
        <f>L253/J253</f>
        <v>-4.8708599209966522E-2</v>
      </c>
      <c r="N253" s="24" t="s">
        <v>27</v>
      </c>
      <c r="Q253" s="36"/>
    </row>
    <row r="254" spans="1:17" s="1" customFormat="1" ht="24" customHeight="1" x14ac:dyDescent="0.2">
      <c r="A254" s="21" t="s">
        <v>392</v>
      </c>
      <c r="B254" s="56" t="s">
        <v>393</v>
      </c>
      <c r="C254" s="56"/>
      <c r="D254" s="56"/>
      <c r="E254" s="56"/>
      <c r="F254" s="56"/>
      <c r="G254" s="56"/>
      <c r="H254" s="56"/>
      <c r="I254" s="21" t="s">
        <v>365</v>
      </c>
      <c r="J254" s="26">
        <f>'[1]Тариф.смета табл.1-4'!R254</f>
        <v>0</v>
      </c>
      <c r="K254" s="26">
        <f>'[1]Тариф.смета табл.1-4'!S254</f>
        <v>0</v>
      </c>
      <c r="L254" s="22">
        <f t="shared" si="5"/>
        <v>0</v>
      </c>
      <c r="M254" s="23">
        <v>0</v>
      </c>
      <c r="N254" s="24" t="s">
        <v>27</v>
      </c>
      <c r="Q254" s="36"/>
    </row>
    <row r="255" spans="1:17" s="1" customFormat="1" ht="12" x14ac:dyDescent="0.2">
      <c r="A255" s="21" t="s">
        <v>394</v>
      </c>
      <c r="B255" s="58" t="s">
        <v>395</v>
      </c>
      <c r="C255" s="58"/>
      <c r="D255" s="58"/>
      <c r="E255" s="58"/>
      <c r="F255" s="58"/>
      <c r="G255" s="58"/>
      <c r="H255" s="58"/>
      <c r="I255" s="21" t="s">
        <v>365</v>
      </c>
      <c r="J255" s="26">
        <f>'[1]Тариф.смета табл.1-4'!R255</f>
        <v>0</v>
      </c>
      <c r="K255" s="26">
        <f>'[1]Тариф.смета табл.1-4'!S255</f>
        <v>0</v>
      </c>
      <c r="L255" s="22">
        <f t="shared" si="5"/>
        <v>0</v>
      </c>
      <c r="M255" s="23">
        <v>0</v>
      </c>
      <c r="N255" s="24" t="s">
        <v>27</v>
      </c>
      <c r="Q255" s="36"/>
    </row>
    <row r="256" spans="1:17" s="1" customFormat="1" ht="12" x14ac:dyDescent="0.2">
      <c r="A256" s="21" t="s">
        <v>396</v>
      </c>
      <c r="B256" s="58" t="s">
        <v>397</v>
      </c>
      <c r="C256" s="58"/>
      <c r="D256" s="58"/>
      <c r="E256" s="58"/>
      <c r="F256" s="58"/>
      <c r="G256" s="58"/>
      <c r="H256" s="58"/>
      <c r="I256" s="21" t="s">
        <v>365</v>
      </c>
      <c r="J256" s="26">
        <f>'[1]Тариф.смета табл.1-4'!R256</f>
        <v>0</v>
      </c>
      <c r="K256" s="26">
        <f>'[1]Тариф.смета табл.1-4'!S256</f>
        <v>0</v>
      </c>
      <c r="L256" s="22">
        <f t="shared" si="5"/>
        <v>0</v>
      </c>
      <c r="M256" s="23">
        <v>0</v>
      </c>
      <c r="N256" s="24" t="s">
        <v>27</v>
      </c>
      <c r="Q256" s="36"/>
    </row>
    <row r="257" spans="1:17" s="1" customFormat="1" ht="12" x14ac:dyDescent="0.2">
      <c r="A257" s="21" t="s">
        <v>398</v>
      </c>
      <c r="B257" s="49" t="s">
        <v>399</v>
      </c>
      <c r="C257" s="49"/>
      <c r="D257" s="49"/>
      <c r="E257" s="49"/>
      <c r="F257" s="49"/>
      <c r="G257" s="49"/>
      <c r="H257" s="49"/>
      <c r="I257" s="21" t="s">
        <v>365</v>
      </c>
      <c r="J257" s="26">
        <v>19.8</v>
      </c>
      <c r="K257" s="26">
        <v>19.670999999999999</v>
      </c>
      <c r="L257" s="22">
        <f t="shared" si="5"/>
        <v>-0.12900000000000134</v>
      </c>
      <c r="M257" s="23">
        <f>L257/J257</f>
        <v>-6.5151515151515823E-3</v>
      </c>
      <c r="N257" s="24" t="s">
        <v>27</v>
      </c>
      <c r="Q257" s="36"/>
    </row>
    <row r="258" spans="1:17" s="1" customFormat="1" ht="12" x14ac:dyDescent="0.2">
      <c r="A258" s="21" t="s">
        <v>400</v>
      </c>
      <c r="B258" s="49" t="s">
        <v>401</v>
      </c>
      <c r="C258" s="49"/>
      <c r="D258" s="49"/>
      <c r="E258" s="49"/>
      <c r="F258" s="49"/>
      <c r="G258" s="49"/>
      <c r="H258" s="49"/>
      <c r="I258" s="21" t="s">
        <v>355</v>
      </c>
      <c r="J258" s="26">
        <f>'[2]Таблица РЭК'!$W$109</f>
        <v>9.85</v>
      </c>
      <c r="K258" s="26">
        <f>'[1]Тариф.смета табл.1-4'!S258</f>
        <v>9.9286000000000012</v>
      </c>
      <c r="L258" s="22">
        <f t="shared" si="5"/>
        <v>7.8600000000001558E-2</v>
      </c>
      <c r="M258" s="23">
        <f>L258/J258</f>
        <v>7.9796954314722401E-3</v>
      </c>
      <c r="N258" s="24" t="s">
        <v>27</v>
      </c>
      <c r="Q258" s="36"/>
    </row>
    <row r="259" spans="1:17" s="1" customFormat="1" ht="24" customHeight="1" x14ac:dyDescent="0.2">
      <c r="A259" s="21" t="s">
        <v>402</v>
      </c>
      <c r="B259" s="56" t="s">
        <v>403</v>
      </c>
      <c r="C259" s="56"/>
      <c r="D259" s="56"/>
      <c r="E259" s="56"/>
      <c r="F259" s="56"/>
      <c r="G259" s="56"/>
      <c r="H259" s="56"/>
      <c r="I259" s="21" t="s">
        <v>355</v>
      </c>
      <c r="J259" s="26">
        <f>'[1]Тариф.смета табл.1-4'!R259</f>
        <v>0</v>
      </c>
      <c r="K259" s="26">
        <f>'[1]Тариф.смета табл.1-4'!S259</f>
        <v>0</v>
      </c>
      <c r="L259" s="22">
        <f t="shared" si="5"/>
        <v>0</v>
      </c>
      <c r="M259" s="23">
        <v>0</v>
      </c>
      <c r="N259" s="24" t="s">
        <v>27</v>
      </c>
      <c r="Q259" s="36"/>
    </row>
    <row r="260" spans="1:17" s="1" customFormat="1" ht="12" x14ac:dyDescent="0.2">
      <c r="A260" s="21" t="s">
        <v>404</v>
      </c>
      <c r="B260" s="58" t="s">
        <v>395</v>
      </c>
      <c r="C260" s="58"/>
      <c r="D260" s="58"/>
      <c r="E260" s="58"/>
      <c r="F260" s="58"/>
      <c r="G260" s="58"/>
      <c r="H260" s="58"/>
      <c r="I260" s="21" t="s">
        <v>355</v>
      </c>
      <c r="J260" s="26">
        <f>'[1]Тариф.смета табл.1-4'!R260</f>
        <v>0</v>
      </c>
      <c r="K260" s="26">
        <f>'[1]Тариф.смета табл.1-4'!S260</f>
        <v>0</v>
      </c>
      <c r="L260" s="22">
        <f t="shared" si="5"/>
        <v>0</v>
      </c>
      <c r="M260" s="23">
        <v>0</v>
      </c>
      <c r="N260" s="24" t="s">
        <v>27</v>
      </c>
      <c r="Q260" s="36"/>
    </row>
    <row r="261" spans="1:17" s="1" customFormat="1" ht="12" x14ac:dyDescent="0.2">
      <c r="A261" s="21" t="s">
        <v>405</v>
      </c>
      <c r="B261" s="58" t="s">
        <v>397</v>
      </c>
      <c r="C261" s="58"/>
      <c r="D261" s="58"/>
      <c r="E261" s="58"/>
      <c r="F261" s="58"/>
      <c r="G261" s="58"/>
      <c r="H261" s="58"/>
      <c r="I261" s="21" t="s">
        <v>355</v>
      </c>
      <c r="J261" s="26">
        <f>'[1]Тариф.смета табл.1-4'!R261</f>
        <v>0</v>
      </c>
      <c r="K261" s="26">
        <f>'[1]Тариф.смета табл.1-4'!S261</f>
        <v>0</v>
      </c>
      <c r="L261" s="22">
        <f t="shared" si="5"/>
        <v>0</v>
      </c>
      <c r="M261" s="23">
        <v>0</v>
      </c>
      <c r="N261" s="24" t="s">
        <v>27</v>
      </c>
      <c r="Q261" s="36"/>
    </row>
    <row r="262" spans="1:17" s="1" customFormat="1" ht="12" x14ac:dyDescent="0.2">
      <c r="A262" s="21" t="s">
        <v>406</v>
      </c>
      <c r="B262" s="49" t="s">
        <v>407</v>
      </c>
      <c r="C262" s="49"/>
      <c r="D262" s="49"/>
      <c r="E262" s="49"/>
      <c r="F262" s="49"/>
      <c r="G262" s="49"/>
      <c r="H262" s="49"/>
      <c r="I262" s="21" t="s">
        <v>408</v>
      </c>
      <c r="J262" s="26">
        <v>1757.46</v>
      </c>
      <c r="K262" s="26">
        <v>1758.86</v>
      </c>
      <c r="L262" s="22">
        <f t="shared" si="5"/>
        <v>1.3999999999998636</v>
      </c>
      <c r="M262" s="23">
        <f>L262/J262</f>
        <v>7.9660419013796247E-4</v>
      </c>
      <c r="N262" s="24" t="s">
        <v>27</v>
      </c>
      <c r="Q262" s="36"/>
    </row>
    <row r="263" spans="1:17" s="1" customFormat="1" ht="24" customHeight="1" x14ac:dyDescent="0.2">
      <c r="A263" s="21" t="s">
        <v>409</v>
      </c>
      <c r="B263" s="50" t="s">
        <v>410</v>
      </c>
      <c r="C263" s="50"/>
      <c r="D263" s="50"/>
      <c r="E263" s="50"/>
      <c r="F263" s="50"/>
      <c r="G263" s="50"/>
      <c r="H263" s="50"/>
      <c r="I263" s="21" t="s">
        <v>26</v>
      </c>
      <c r="J263" s="26">
        <f>'[1]Тариф.смета табл.1-4'!R263</f>
        <v>0</v>
      </c>
      <c r="K263" s="26">
        <f>'[1]Тариф.смета табл.1-4'!S263</f>
        <v>0</v>
      </c>
      <c r="L263" s="22">
        <f t="shared" si="5"/>
        <v>0</v>
      </c>
      <c r="M263" s="23">
        <v>0</v>
      </c>
      <c r="N263" s="24" t="s">
        <v>27</v>
      </c>
      <c r="Q263" s="36"/>
    </row>
    <row r="264" spans="1:17" s="1" customFormat="1" ht="12" x14ac:dyDescent="0.2">
      <c r="A264" s="21" t="s">
        <v>411</v>
      </c>
      <c r="B264" s="48" t="s">
        <v>412</v>
      </c>
      <c r="C264" s="48"/>
      <c r="D264" s="48"/>
      <c r="E264" s="48"/>
      <c r="F264" s="48"/>
      <c r="G264" s="48"/>
      <c r="H264" s="48"/>
      <c r="I264" s="21" t="s">
        <v>250</v>
      </c>
      <c r="J264" s="26" t="str">
        <f>'[1]Тариф.смета табл.1-4'!R264</f>
        <v>х</v>
      </c>
      <c r="K264" s="26" t="str">
        <f>'[1]Тариф.смета табл.1-4'!S264</f>
        <v>х</v>
      </c>
      <c r="L264" s="22" t="s">
        <v>352</v>
      </c>
      <c r="M264" s="21" t="s">
        <v>352</v>
      </c>
      <c r="N264" s="21" t="s">
        <v>352</v>
      </c>
      <c r="Q264" s="36"/>
    </row>
    <row r="265" spans="1:17" s="1" customFormat="1" ht="12" x14ac:dyDescent="0.2">
      <c r="A265" s="21" t="s">
        <v>413</v>
      </c>
      <c r="B265" s="49" t="s">
        <v>414</v>
      </c>
      <c r="C265" s="49"/>
      <c r="D265" s="49"/>
      <c r="E265" s="49"/>
      <c r="F265" s="49"/>
      <c r="G265" s="49"/>
      <c r="H265" s="49"/>
      <c r="I265" s="21" t="s">
        <v>365</v>
      </c>
      <c r="J265" s="26">
        <f>'[1]Тариф.смета табл.1-4'!R265</f>
        <v>0</v>
      </c>
      <c r="K265" s="26">
        <f>'[1]Тариф.смета табл.1-4'!S265</f>
        <v>0</v>
      </c>
      <c r="L265" s="22">
        <f t="shared" si="5"/>
        <v>0</v>
      </c>
      <c r="M265" s="23">
        <v>0</v>
      </c>
      <c r="N265" s="24" t="s">
        <v>27</v>
      </c>
      <c r="Q265" s="36"/>
    </row>
    <row r="266" spans="1:17" s="1" customFormat="1" ht="12" x14ac:dyDescent="0.2">
      <c r="A266" s="21" t="s">
        <v>415</v>
      </c>
      <c r="B266" s="49" t="s">
        <v>416</v>
      </c>
      <c r="C266" s="49"/>
      <c r="D266" s="49"/>
      <c r="E266" s="49"/>
      <c r="F266" s="49"/>
      <c r="G266" s="49"/>
      <c r="H266" s="49"/>
      <c r="I266" s="21" t="s">
        <v>358</v>
      </c>
      <c r="J266" s="26">
        <f>'[1]Тариф.смета табл.1-4'!R266</f>
        <v>0</v>
      </c>
      <c r="K266" s="26">
        <f>'[1]Тариф.смета табл.1-4'!S266</f>
        <v>0</v>
      </c>
      <c r="L266" s="22">
        <f t="shared" si="5"/>
        <v>0</v>
      </c>
      <c r="M266" s="23">
        <v>0</v>
      </c>
      <c r="N266" s="24" t="s">
        <v>27</v>
      </c>
      <c r="Q266" s="36"/>
    </row>
    <row r="267" spans="1:17" s="1" customFormat="1" ht="36" customHeight="1" x14ac:dyDescent="0.2">
      <c r="A267" s="21" t="s">
        <v>417</v>
      </c>
      <c r="B267" s="50" t="s">
        <v>418</v>
      </c>
      <c r="C267" s="50"/>
      <c r="D267" s="50"/>
      <c r="E267" s="50"/>
      <c r="F267" s="50"/>
      <c r="G267" s="50"/>
      <c r="H267" s="50"/>
      <c r="I267" s="21" t="s">
        <v>26</v>
      </c>
      <c r="J267" s="26">
        <f>'[1]Тариф.смета табл.1-4'!R267</f>
        <v>0</v>
      </c>
      <c r="K267" s="26">
        <f>'[1]Тариф.смета табл.1-4'!S267</f>
        <v>0</v>
      </c>
      <c r="L267" s="22">
        <f t="shared" si="5"/>
        <v>0</v>
      </c>
      <c r="M267" s="23">
        <v>0</v>
      </c>
      <c r="N267" s="24" t="s">
        <v>27</v>
      </c>
      <c r="Q267" s="36"/>
    </row>
    <row r="268" spans="1:17" s="1" customFormat="1" ht="24" customHeight="1" x14ac:dyDescent="0.2">
      <c r="A268" s="21" t="s">
        <v>419</v>
      </c>
      <c r="B268" s="50" t="s">
        <v>420</v>
      </c>
      <c r="C268" s="50"/>
      <c r="D268" s="50"/>
      <c r="E268" s="50"/>
      <c r="F268" s="50"/>
      <c r="G268" s="50"/>
      <c r="H268" s="50"/>
      <c r="I268" s="21" t="s">
        <v>26</v>
      </c>
      <c r="J268" s="26">
        <f>'[1]Тариф.смета табл.1-4'!R268</f>
        <v>0</v>
      </c>
      <c r="K268" s="26">
        <f>'[1]Тариф.смета табл.1-4'!S268</f>
        <v>0</v>
      </c>
      <c r="L268" s="22">
        <f t="shared" si="5"/>
        <v>0</v>
      </c>
      <c r="M268" s="23">
        <v>0</v>
      </c>
      <c r="N268" s="24" t="s">
        <v>27</v>
      </c>
      <c r="Q268" s="36"/>
    </row>
    <row r="269" spans="1:17" s="1" customFormat="1" ht="12" x14ac:dyDescent="0.2">
      <c r="A269" s="21" t="s">
        <v>421</v>
      </c>
      <c r="B269" s="48" t="s">
        <v>422</v>
      </c>
      <c r="C269" s="48"/>
      <c r="D269" s="48"/>
      <c r="E269" s="48"/>
      <c r="F269" s="48"/>
      <c r="G269" s="48"/>
      <c r="H269" s="48"/>
      <c r="I269" s="21" t="s">
        <v>250</v>
      </c>
      <c r="J269" s="26" t="str">
        <f>'[1]Тариф.смета табл.1-4'!R269</f>
        <v>х</v>
      </c>
      <c r="K269" s="26" t="str">
        <f>'[1]Тариф.смета табл.1-4'!S269</f>
        <v>х</v>
      </c>
      <c r="L269" s="22" t="s">
        <v>352</v>
      </c>
      <c r="M269" s="21" t="s">
        <v>352</v>
      </c>
      <c r="N269" s="21" t="s">
        <v>352</v>
      </c>
      <c r="Q269" s="36"/>
    </row>
    <row r="270" spans="1:17" s="1" customFormat="1" ht="12" x14ac:dyDescent="0.2">
      <c r="A270" s="21" t="s">
        <v>423</v>
      </c>
      <c r="B270" s="49" t="s">
        <v>424</v>
      </c>
      <c r="C270" s="49"/>
      <c r="D270" s="49"/>
      <c r="E270" s="49"/>
      <c r="F270" s="49"/>
      <c r="G270" s="49"/>
      <c r="H270" s="49"/>
      <c r="I270" s="21" t="s">
        <v>355</v>
      </c>
      <c r="J270" s="26">
        <f>'[1]Тариф.смета табл.1-4'!R270</f>
        <v>0</v>
      </c>
      <c r="K270" s="26">
        <f>'[1]Тариф.смета табл.1-4'!S270</f>
        <v>0</v>
      </c>
      <c r="L270" s="22">
        <f t="shared" si="5"/>
        <v>0</v>
      </c>
      <c r="M270" s="23">
        <v>0</v>
      </c>
      <c r="N270" s="24" t="s">
        <v>27</v>
      </c>
      <c r="Q270" s="36"/>
    </row>
    <row r="271" spans="1:17" s="1" customFormat="1" ht="36" customHeight="1" x14ac:dyDescent="0.2">
      <c r="A271" s="21" t="s">
        <v>425</v>
      </c>
      <c r="B271" s="56" t="s">
        <v>426</v>
      </c>
      <c r="C271" s="56"/>
      <c r="D271" s="56"/>
      <c r="E271" s="56"/>
      <c r="F271" s="56"/>
      <c r="G271" s="56"/>
      <c r="H271" s="56"/>
      <c r="I271" s="21" t="s">
        <v>355</v>
      </c>
      <c r="J271" s="26">
        <f>'[1]Тариф.смета табл.1-4'!R271</f>
        <v>0</v>
      </c>
      <c r="K271" s="26">
        <f>'[1]Тариф.смета табл.1-4'!S271</f>
        <v>0</v>
      </c>
      <c r="L271" s="22">
        <f t="shared" si="5"/>
        <v>0</v>
      </c>
      <c r="M271" s="23">
        <v>0</v>
      </c>
      <c r="N271" s="24" t="s">
        <v>27</v>
      </c>
      <c r="Q271" s="36"/>
    </row>
    <row r="272" spans="1:17" s="1" customFormat="1" ht="36" customHeight="1" x14ac:dyDescent="0.2">
      <c r="A272" s="21" t="s">
        <v>427</v>
      </c>
      <c r="B272" s="56" t="s">
        <v>428</v>
      </c>
      <c r="C272" s="56"/>
      <c r="D272" s="56"/>
      <c r="E272" s="56"/>
      <c r="F272" s="56"/>
      <c r="G272" s="56"/>
      <c r="H272" s="56"/>
      <c r="I272" s="21" t="s">
        <v>355</v>
      </c>
      <c r="J272" s="26">
        <f>'[1]Тариф.смета табл.1-4'!R272</f>
        <v>0</v>
      </c>
      <c r="K272" s="26">
        <f>'[1]Тариф.смета табл.1-4'!S272</f>
        <v>0</v>
      </c>
      <c r="L272" s="22">
        <f t="shared" si="5"/>
        <v>0</v>
      </c>
      <c r="M272" s="23">
        <v>0</v>
      </c>
      <c r="N272" s="24" t="s">
        <v>27</v>
      </c>
      <c r="Q272" s="36"/>
    </row>
    <row r="273" spans="1:17" s="1" customFormat="1" ht="24" customHeight="1" x14ac:dyDescent="0.2">
      <c r="A273" s="21" t="s">
        <v>429</v>
      </c>
      <c r="B273" s="56" t="s">
        <v>430</v>
      </c>
      <c r="C273" s="56"/>
      <c r="D273" s="56"/>
      <c r="E273" s="56"/>
      <c r="F273" s="56"/>
      <c r="G273" s="56"/>
      <c r="H273" s="56"/>
      <c r="I273" s="21" t="s">
        <v>355</v>
      </c>
      <c r="J273" s="26">
        <f>'[1]Тариф.смета табл.1-4'!R273</f>
        <v>0</v>
      </c>
      <c r="K273" s="26">
        <f>'[1]Тариф.смета табл.1-4'!S273</f>
        <v>0</v>
      </c>
      <c r="L273" s="22">
        <f t="shared" si="5"/>
        <v>0</v>
      </c>
      <c r="M273" s="23">
        <v>0</v>
      </c>
      <c r="N273" s="24" t="s">
        <v>27</v>
      </c>
      <c r="Q273" s="36"/>
    </row>
    <row r="274" spans="1:17" s="1" customFormat="1" ht="12" x14ac:dyDescent="0.2">
      <c r="A274" s="21" t="s">
        <v>431</v>
      </c>
      <c r="B274" s="49" t="s">
        <v>432</v>
      </c>
      <c r="C274" s="49"/>
      <c r="D274" s="49"/>
      <c r="E274" s="49"/>
      <c r="F274" s="49"/>
      <c r="G274" s="49"/>
      <c r="H274" s="49"/>
      <c r="I274" s="21" t="s">
        <v>365</v>
      </c>
      <c r="J274" s="26">
        <f>'[1]Тариф.смета табл.1-4'!R274</f>
        <v>0</v>
      </c>
      <c r="K274" s="26">
        <f>'[1]Тариф.смета табл.1-4'!S274</f>
        <v>0</v>
      </c>
      <c r="L274" s="22">
        <f t="shared" si="5"/>
        <v>0</v>
      </c>
      <c r="M274" s="23">
        <v>0</v>
      </c>
      <c r="N274" s="24" t="s">
        <v>27</v>
      </c>
      <c r="Q274" s="36"/>
    </row>
    <row r="275" spans="1:17" s="1" customFormat="1" ht="24" customHeight="1" x14ac:dyDescent="0.2">
      <c r="A275" s="21" t="s">
        <v>433</v>
      </c>
      <c r="B275" s="56" t="s">
        <v>434</v>
      </c>
      <c r="C275" s="56"/>
      <c r="D275" s="56"/>
      <c r="E275" s="56"/>
      <c r="F275" s="56"/>
      <c r="G275" s="56"/>
      <c r="H275" s="56"/>
      <c r="I275" s="21" t="s">
        <v>365</v>
      </c>
      <c r="J275" s="26">
        <f>'[1]Тариф.смета табл.1-4'!R275</f>
        <v>0</v>
      </c>
      <c r="K275" s="26">
        <f>'[1]Тариф.смета табл.1-4'!S275</f>
        <v>0</v>
      </c>
      <c r="L275" s="22">
        <f t="shared" si="5"/>
        <v>0</v>
      </c>
      <c r="M275" s="23">
        <v>0</v>
      </c>
      <c r="N275" s="24" t="s">
        <v>27</v>
      </c>
      <c r="Q275" s="36"/>
    </row>
    <row r="276" spans="1:17" s="1" customFormat="1" ht="12" x14ac:dyDescent="0.2">
      <c r="A276" s="21" t="s">
        <v>435</v>
      </c>
      <c r="B276" s="54" t="s">
        <v>436</v>
      </c>
      <c r="C276" s="54"/>
      <c r="D276" s="54"/>
      <c r="E276" s="54"/>
      <c r="F276" s="54"/>
      <c r="G276" s="54"/>
      <c r="H276" s="54"/>
      <c r="I276" s="21" t="s">
        <v>365</v>
      </c>
      <c r="J276" s="26">
        <f>'[1]Тариф.смета табл.1-4'!R276</f>
        <v>0</v>
      </c>
      <c r="K276" s="26">
        <f>'[1]Тариф.смета табл.1-4'!S276</f>
        <v>0</v>
      </c>
      <c r="L276" s="22">
        <f t="shared" si="5"/>
        <v>0</v>
      </c>
      <c r="M276" s="23">
        <v>0</v>
      </c>
      <c r="N276" s="24" t="s">
        <v>27</v>
      </c>
      <c r="Q276" s="36"/>
    </row>
    <row r="277" spans="1:17" s="1" customFormat="1" ht="24" customHeight="1" x14ac:dyDescent="0.2">
      <c r="A277" s="21" t="s">
        <v>437</v>
      </c>
      <c r="B277" s="50" t="s">
        <v>438</v>
      </c>
      <c r="C277" s="50"/>
      <c r="D277" s="50"/>
      <c r="E277" s="50"/>
      <c r="F277" s="50"/>
      <c r="G277" s="50"/>
      <c r="H277" s="50"/>
      <c r="I277" s="21" t="s">
        <v>26</v>
      </c>
      <c r="J277" s="26">
        <f>'[1]Тариф.смета табл.1-4'!R277</f>
        <v>0</v>
      </c>
      <c r="K277" s="26">
        <f>'[1]Тариф.смета табл.1-4'!S277</f>
        <v>0</v>
      </c>
      <c r="L277" s="22">
        <f t="shared" si="5"/>
        <v>0</v>
      </c>
      <c r="M277" s="23">
        <v>0</v>
      </c>
      <c r="N277" s="24" t="s">
        <v>27</v>
      </c>
      <c r="Q277" s="36"/>
    </row>
    <row r="278" spans="1:17" s="1" customFormat="1" ht="12" x14ac:dyDescent="0.2">
      <c r="A278" s="21" t="s">
        <v>439</v>
      </c>
      <c r="B278" s="54" t="s">
        <v>51</v>
      </c>
      <c r="C278" s="54"/>
      <c r="D278" s="54"/>
      <c r="E278" s="54"/>
      <c r="F278" s="54"/>
      <c r="G278" s="54"/>
      <c r="H278" s="54"/>
      <c r="I278" s="21" t="s">
        <v>26</v>
      </c>
      <c r="J278" s="26">
        <f>'[1]Тариф.смета табл.1-4'!R278</f>
        <v>0</v>
      </c>
      <c r="K278" s="26">
        <f>'[1]Тариф.смета табл.1-4'!S278</f>
        <v>0</v>
      </c>
      <c r="L278" s="22">
        <f t="shared" si="5"/>
        <v>0</v>
      </c>
      <c r="M278" s="23">
        <v>0</v>
      </c>
      <c r="N278" s="24" t="s">
        <v>27</v>
      </c>
      <c r="Q278" s="36"/>
    </row>
    <row r="279" spans="1:17" s="1" customFormat="1" ht="12" x14ac:dyDescent="0.2">
      <c r="A279" s="21" t="s">
        <v>440</v>
      </c>
      <c r="B279" s="54" t="s">
        <v>53</v>
      </c>
      <c r="C279" s="54"/>
      <c r="D279" s="54"/>
      <c r="E279" s="54"/>
      <c r="F279" s="54"/>
      <c r="G279" s="54"/>
      <c r="H279" s="54"/>
      <c r="I279" s="21" t="s">
        <v>26</v>
      </c>
      <c r="J279" s="26">
        <f>'[1]Тариф.смета табл.1-4'!R279</f>
        <v>0</v>
      </c>
      <c r="K279" s="26">
        <f>'[1]Тариф.смета табл.1-4'!S279</f>
        <v>0</v>
      </c>
      <c r="L279" s="22">
        <f t="shared" si="5"/>
        <v>0</v>
      </c>
      <c r="M279" s="23">
        <v>0</v>
      </c>
      <c r="N279" s="24" t="s">
        <v>27</v>
      </c>
      <c r="Q279" s="36"/>
    </row>
    <row r="280" spans="1:17" s="1" customFormat="1" ht="12" x14ac:dyDescent="0.2">
      <c r="A280" s="21" t="s">
        <v>441</v>
      </c>
      <c r="B280" s="48" t="s">
        <v>442</v>
      </c>
      <c r="C280" s="48"/>
      <c r="D280" s="48"/>
      <c r="E280" s="48"/>
      <c r="F280" s="48"/>
      <c r="G280" s="48"/>
      <c r="H280" s="48"/>
      <c r="I280" s="21" t="s">
        <v>443</v>
      </c>
      <c r="J280" s="26">
        <f>'[1]Тариф.смета табл.1-4'!R280</f>
        <v>0</v>
      </c>
      <c r="K280" s="26">
        <f>'[1]Тариф.смета табл.1-4'!S280</f>
        <v>0</v>
      </c>
      <c r="L280" s="22">
        <f t="shared" si="5"/>
        <v>0</v>
      </c>
      <c r="M280" s="23">
        <v>0</v>
      </c>
      <c r="N280" s="24" t="s">
        <v>27</v>
      </c>
      <c r="Q280" s="36"/>
    </row>
    <row r="281" spans="1:17" x14ac:dyDescent="0.25">
      <c r="A281" s="61" t="s">
        <v>444</v>
      </c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</row>
    <row r="282" spans="1:17" s="1" customFormat="1" ht="51.75" customHeight="1" x14ac:dyDescent="0.2">
      <c r="A282" s="52" t="s">
        <v>14</v>
      </c>
      <c r="B282" s="52" t="s">
        <v>15</v>
      </c>
      <c r="C282" s="52"/>
      <c r="D282" s="52"/>
      <c r="E282" s="52"/>
      <c r="F282" s="52"/>
      <c r="G282" s="52"/>
      <c r="H282" s="52"/>
      <c r="I282" s="52" t="s">
        <v>16</v>
      </c>
      <c r="J282" s="52" t="s">
        <v>700</v>
      </c>
      <c r="K282" s="52"/>
      <c r="L282" s="53" t="s">
        <v>17</v>
      </c>
      <c r="M282" s="53"/>
      <c r="N282" s="53" t="s">
        <v>18</v>
      </c>
      <c r="Q282" s="36"/>
    </row>
    <row r="283" spans="1:17" s="1" customFormat="1" ht="36" x14ac:dyDescent="0.2">
      <c r="A283" s="52"/>
      <c r="B283" s="52"/>
      <c r="C283" s="52"/>
      <c r="D283" s="52"/>
      <c r="E283" s="52"/>
      <c r="F283" s="52"/>
      <c r="G283" s="52"/>
      <c r="H283" s="52"/>
      <c r="I283" s="52"/>
      <c r="J283" s="34" t="s">
        <v>19</v>
      </c>
      <c r="K283" s="17" t="s">
        <v>20</v>
      </c>
      <c r="L283" s="33" t="s">
        <v>21</v>
      </c>
      <c r="M283" s="33" t="s">
        <v>22</v>
      </c>
      <c r="N283" s="52"/>
      <c r="Q283" s="36"/>
    </row>
    <row r="284" spans="1:17" s="9" customFormat="1" ht="12" x14ac:dyDescent="0.2">
      <c r="A284" s="35">
        <v>1</v>
      </c>
      <c r="B284" s="46">
        <v>2</v>
      </c>
      <c r="C284" s="46"/>
      <c r="D284" s="46"/>
      <c r="E284" s="46"/>
      <c r="F284" s="46"/>
      <c r="G284" s="46"/>
      <c r="H284" s="46"/>
      <c r="I284" s="35">
        <v>3</v>
      </c>
      <c r="J284" s="35">
        <v>4</v>
      </c>
      <c r="K284" s="35">
        <v>5</v>
      </c>
      <c r="L284" s="35">
        <v>6</v>
      </c>
      <c r="M284" s="35">
        <v>7</v>
      </c>
      <c r="N284" s="35">
        <v>8</v>
      </c>
      <c r="Q284" s="39"/>
    </row>
    <row r="285" spans="1:17" s="1" customFormat="1" ht="12.75" customHeight="1" x14ac:dyDescent="0.2">
      <c r="A285" s="63" t="s">
        <v>445</v>
      </c>
      <c r="B285" s="63"/>
      <c r="C285" s="63"/>
      <c r="D285" s="63"/>
      <c r="E285" s="63"/>
      <c r="F285" s="63"/>
      <c r="G285" s="63"/>
      <c r="H285" s="63"/>
      <c r="I285" s="21" t="s">
        <v>26</v>
      </c>
      <c r="J285" s="22">
        <f>J288</f>
        <v>0.214</v>
      </c>
      <c r="K285" s="22">
        <v>0</v>
      </c>
      <c r="L285" s="22">
        <f>K285-J285</f>
        <v>-0.214</v>
      </c>
      <c r="M285" s="23">
        <v>0</v>
      </c>
      <c r="N285" s="24" t="s">
        <v>27</v>
      </c>
      <c r="Q285" s="36"/>
    </row>
    <row r="286" spans="1:17" s="1" customFormat="1" ht="12" x14ac:dyDescent="0.2">
      <c r="A286" s="21" t="s">
        <v>24</v>
      </c>
      <c r="B286" s="48" t="s">
        <v>446</v>
      </c>
      <c r="C286" s="48"/>
      <c r="D286" s="48"/>
      <c r="E286" s="48"/>
      <c r="F286" s="48"/>
      <c r="G286" s="48"/>
      <c r="H286" s="48"/>
      <c r="I286" s="21" t="s">
        <v>26</v>
      </c>
      <c r="J286" s="22">
        <f>J288</f>
        <v>0.214</v>
      </c>
      <c r="K286" s="22">
        <v>0</v>
      </c>
      <c r="L286" s="22">
        <f t="shared" ref="L286:L349" si="6">K286-J286</f>
        <v>-0.214</v>
      </c>
      <c r="M286" s="23">
        <v>0</v>
      </c>
      <c r="N286" s="24" t="s">
        <v>27</v>
      </c>
      <c r="Q286" s="36"/>
    </row>
    <row r="287" spans="1:17" s="1" customFormat="1" ht="12" x14ac:dyDescent="0.2">
      <c r="A287" s="21" t="s">
        <v>28</v>
      </c>
      <c r="B287" s="49" t="s">
        <v>447</v>
      </c>
      <c r="C287" s="49"/>
      <c r="D287" s="49"/>
      <c r="E287" s="49"/>
      <c r="F287" s="49"/>
      <c r="G287" s="49"/>
      <c r="H287" s="49"/>
      <c r="I287" s="21" t="s">
        <v>26</v>
      </c>
      <c r="J287" s="22">
        <f>J288</f>
        <v>0.214</v>
      </c>
      <c r="K287" s="22">
        <v>0</v>
      </c>
      <c r="L287" s="22">
        <f t="shared" si="6"/>
        <v>-0.214</v>
      </c>
      <c r="M287" s="23">
        <v>0</v>
      </c>
      <c r="N287" s="24" t="s">
        <v>27</v>
      </c>
      <c r="Q287" s="36"/>
    </row>
    <row r="288" spans="1:17" s="1" customFormat="1" ht="24" customHeight="1" x14ac:dyDescent="0.2">
      <c r="A288" s="21" t="s">
        <v>30</v>
      </c>
      <c r="B288" s="56" t="s">
        <v>448</v>
      </c>
      <c r="C288" s="56"/>
      <c r="D288" s="56"/>
      <c r="E288" s="56"/>
      <c r="F288" s="56"/>
      <c r="G288" s="56"/>
      <c r="H288" s="56"/>
      <c r="I288" s="21" t="s">
        <v>26</v>
      </c>
      <c r="J288" s="22">
        <f>J294</f>
        <v>0.214</v>
      </c>
      <c r="K288" s="22">
        <v>0</v>
      </c>
      <c r="L288" s="22">
        <f t="shared" si="6"/>
        <v>-0.214</v>
      </c>
      <c r="M288" s="23">
        <v>0</v>
      </c>
      <c r="N288" s="24" t="s">
        <v>27</v>
      </c>
      <c r="Q288" s="36"/>
    </row>
    <row r="289" spans="1:17" s="1" customFormat="1" ht="12" x14ac:dyDescent="0.2">
      <c r="A289" s="21" t="s">
        <v>449</v>
      </c>
      <c r="B289" s="58" t="s">
        <v>450</v>
      </c>
      <c r="C289" s="58"/>
      <c r="D289" s="58"/>
      <c r="E289" s="58"/>
      <c r="F289" s="58"/>
      <c r="G289" s="58"/>
      <c r="H289" s="58"/>
      <c r="I289" s="21" t="s">
        <v>26</v>
      </c>
      <c r="J289" s="22">
        <f>'[1]Тариф.смета табл.1-4'!R289</f>
        <v>0</v>
      </c>
      <c r="K289" s="22">
        <v>0</v>
      </c>
      <c r="L289" s="22">
        <f t="shared" si="6"/>
        <v>0</v>
      </c>
      <c r="M289" s="23">
        <v>0</v>
      </c>
      <c r="N289" s="24" t="s">
        <v>27</v>
      </c>
      <c r="Q289" s="36"/>
    </row>
    <row r="290" spans="1:17" s="1" customFormat="1" ht="24" customHeight="1" x14ac:dyDescent="0.2">
      <c r="A290" s="21" t="s">
        <v>451</v>
      </c>
      <c r="B290" s="62" t="s">
        <v>31</v>
      </c>
      <c r="C290" s="62"/>
      <c r="D290" s="62"/>
      <c r="E290" s="62"/>
      <c r="F290" s="62"/>
      <c r="G290" s="62"/>
      <c r="H290" s="62"/>
      <c r="I290" s="21" t="s">
        <v>26</v>
      </c>
      <c r="J290" s="22">
        <f>'[1]Тариф.смета табл.1-4'!R290</f>
        <v>0</v>
      </c>
      <c r="K290" s="22">
        <v>0</v>
      </c>
      <c r="L290" s="22">
        <f t="shared" si="6"/>
        <v>0</v>
      </c>
      <c r="M290" s="23">
        <v>0</v>
      </c>
      <c r="N290" s="24" t="s">
        <v>27</v>
      </c>
      <c r="Q290" s="36"/>
    </row>
    <row r="291" spans="1:17" s="1" customFormat="1" ht="24" customHeight="1" x14ac:dyDescent="0.2">
      <c r="A291" s="21" t="s">
        <v>452</v>
      </c>
      <c r="B291" s="62" t="s">
        <v>33</v>
      </c>
      <c r="C291" s="62"/>
      <c r="D291" s="62"/>
      <c r="E291" s="62"/>
      <c r="F291" s="62"/>
      <c r="G291" s="62"/>
      <c r="H291" s="62"/>
      <c r="I291" s="21" t="s">
        <v>26</v>
      </c>
      <c r="J291" s="22">
        <f>'[1]Тариф.смета табл.1-4'!R291</f>
        <v>0</v>
      </c>
      <c r="K291" s="22">
        <v>0</v>
      </c>
      <c r="L291" s="22">
        <f t="shared" si="6"/>
        <v>0</v>
      </c>
      <c r="M291" s="23">
        <v>0</v>
      </c>
      <c r="N291" s="24" t="s">
        <v>27</v>
      </c>
      <c r="Q291" s="36"/>
    </row>
    <row r="292" spans="1:17" s="1" customFormat="1" ht="24" customHeight="1" x14ac:dyDescent="0.2">
      <c r="A292" s="21" t="s">
        <v>453</v>
      </c>
      <c r="B292" s="62" t="s">
        <v>35</v>
      </c>
      <c r="C292" s="62"/>
      <c r="D292" s="62"/>
      <c r="E292" s="62"/>
      <c r="F292" s="62"/>
      <c r="G292" s="62"/>
      <c r="H292" s="62"/>
      <c r="I292" s="21" t="s">
        <v>26</v>
      </c>
      <c r="J292" s="22">
        <f>'[1]Тариф.смета табл.1-4'!R292</f>
        <v>0</v>
      </c>
      <c r="K292" s="22">
        <v>0</v>
      </c>
      <c r="L292" s="22">
        <f t="shared" si="6"/>
        <v>0</v>
      </c>
      <c r="M292" s="23">
        <v>0</v>
      </c>
      <c r="N292" s="24" t="s">
        <v>27</v>
      </c>
      <c r="Q292" s="36"/>
    </row>
    <row r="293" spans="1:17" s="1" customFormat="1" ht="12" x14ac:dyDescent="0.2">
      <c r="A293" s="21" t="s">
        <v>454</v>
      </c>
      <c r="B293" s="58" t="s">
        <v>455</v>
      </c>
      <c r="C293" s="58"/>
      <c r="D293" s="58"/>
      <c r="E293" s="58"/>
      <c r="F293" s="58"/>
      <c r="G293" s="58"/>
      <c r="H293" s="58"/>
      <c r="I293" s="21" t="s">
        <v>26</v>
      </c>
      <c r="J293" s="22">
        <f>'[1]Тариф.смета табл.1-4'!R293</f>
        <v>0</v>
      </c>
      <c r="K293" s="22">
        <v>0</v>
      </c>
      <c r="L293" s="22">
        <f t="shared" si="6"/>
        <v>0</v>
      </c>
      <c r="M293" s="23">
        <v>0</v>
      </c>
      <c r="N293" s="24" t="s">
        <v>27</v>
      </c>
      <c r="Q293" s="36"/>
    </row>
    <row r="294" spans="1:17" s="1" customFormat="1" ht="33.75" x14ac:dyDescent="0.2">
      <c r="A294" s="21" t="s">
        <v>456</v>
      </c>
      <c r="B294" s="58" t="s">
        <v>457</v>
      </c>
      <c r="C294" s="58"/>
      <c r="D294" s="58"/>
      <c r="E294" s="58"/>
      <c r="F294" s="58"/>
      <c r="G294" s="58"/>
      <c r="H294" s="58"/>
      <c r="I294" s="21" t="s">
        <v>26</v>
      </c>
      <c r="J294" s="22">
        <v>0.214</v>
      </c>
      <c r="K294" s="22">
        <v>0</v>
      </c>
      <c r="L294" s="22">
        <f t="shared" si="6"/>
        <v>-0.214</v>
      </c>
      <c r="M294" s="23">
        <f>L294/J294</f>
        <v>-1</v>
      </c>
      <c r="N294" s="24" t="s">
        <v>701</v>
      </c>
      <c r="Q294" s="36"/>
    </row>
    <row r="295" spans="1:17" s="1" customFormat="1" ht="12" x14ac:dyDescent="0.2">
      <c r="A295" s="21" t="s">
        <v>458</v>
      </c>
      <c r="B295" s="58" t="s">
        <v>459</v>
      </c>
      <c r="C295" s="58"/>
      <c r="D295" s="58"/>
      <c r="E295" s="58"/>
      <c r="F295" s="58"/>
      <c r="G295" s="58"/>
      <c r="H295" s="58"/>
      <c r="I295" s="21" t="s">
        <v>26</v>
      </c>
      <c r="J295" s="22">
        <f>'[1]Тариф.смета табл.1-4'!R295</f>
        <v>0</v>
      </c>
      <c r="K295" s="22">
        <v>0</v>
      </c>
      <c r="L295" s="22">
        <f t="shared" si="6"/>
        <v>0</v>
      </c>
      <c r="M295" s="23">
        <v>0</v>
      </c>
      <c r="N295" s="24" t="s">
        <v>27</v>
      </c>
      <c r="Q295" s="36"/>
    </row>
    <row r="296" spans="1:17" s="1" customFormat="1" ht="12" x14ac:dyDescent="0.2">
      <c r="A296" s="21" t="s">
        <v>460</v>
      </c>
      <c r="B296" s="58" t="s">
        <v>461</v>
      </c>
      <c r="C296" s="58"/>
      <c r="D296" s="58"/>
      <c r="E296" s="58"/>
      <c r="F296" s="58"/>
      <c r="G296" s="58"/>
      <c r="H296" s="58"/>
      <c r="I296" s="21" t="s">
        <v>26</v>
      </c>
      <c r="J296" s="22">
        <f>'[1]Тариф.смета табл.1-4'!R296</f>
        <v>0</v>
      </c>
      <c r="K296" s="22">
        <v>0</v>
      </c>
      <c r="L296" s="22">
        <f t="shared" si="6"/>
        <v>0</v>
      </c>
      <c r="M296" s="23">
        <v>0</v>
      </c>
      <c r="N296" s="24" t="s">
        <v>27</v>
      </c>
      <c r="Q296" s="36"/>
    </row>
    <row r="297" spans="1:17" s="1" customFormat="1" ht="24" customHeight="1" x14ac:dyDescent="0.2">
      <c r="A297" s="21" t="s">
        <v>462</v>
      </c>
      <c r="B297" s="62" t="s">
        <v>463</v>
      </c>
      <c r="C297" s="62"/>
      <c r="D297" s="62"/>
      <c r="E297" s="62"/>
      <c r="F297" s="62"/>
      <c r="G297" s="62"/>
      <c r="H297" s="62"/>
      <c r="I297" s="21" t="s">
        <v>26</v>
      </c>
      <c r="J297" s="22">
        <f>'[1]Тариф.смета табл.1-4'!R297</f>
        <v>0</v>
      </c>
      <c r="K297" s="22">
        <v>0</v>
      </c>
      <c r="L297" s="22">
        <f t="shared" si="6"/>
        <v>0</v>
      </c>
      <c r="M297" s="23">
        <v>0</v>
      </c>
      <c r="N297" s="24" t="s">
        <v>27</v>
      </c>
      <c r="Q297" s="36"/>
    </row>
    <row r="298" spans="1:17" s="1" customFormat="1" ht="12" x14ac:dyDescent="0.2">
      <c r="A298" s="21" t="s">
        <v>464</v>
      </c>
      <c r="B298" s="64" t="s">
        <v>465</v>
      </c>
      <c r="C298" s="64"/>
      <c r="D298" s="64"/>
      <c r="E298" s="64"/>
      <c r="F298" s="64"/>
      <c r="G298" s="64"/>
      <c r="H298" s="64"/>
      <c r="I298" s="21" t="s">
        <v>26</v>
      </c>
      <c r="J298" s="22">
        <f>'[1]Тариф.смета табл.1-4'!R298</f>
        <v>0</v>
      </c>
      <c r="K298" s="22">
        <v>0</v>
      </c>
      <c r="L298" s="22">
        <f t="shared" si="6"/>
        <v>0</v>
      </c>
      <c r="M298" s="23">
        <v>0</v>
      </c>
      <c r="N298" s="24" t="s">
        <v>27</v>
      </c>
      <c r="Q298" s="36"/>
    </row>
    <row r="299" spans="1:17" s="1" customFormat="1" ht="12" x14ac:dyDescent="0.2">
      <c r="A299" s="21" t="s">
        <v>466</v>
      </c>
      <c r="B299" s="57" t="s">
        <v>467</v>
      </c>
      <c r="C299" s="57"/>
      <c r="D299" s="57"/>
      <c r="E299" s="57"/>
      <c r="F299" s="57"/>
      <c r="G299" s="57"/>
      <c r="H299" s="57"/>
      <c r="I299" s="21" t="s">
        <v>26</v>
      </c>
      <c r="J299" s="22">
        <f>'[1]Тариф.смета табл.1-4'!R299</f>
        <v>0</v>
      </c>
      <c r="K299" s="22">
        <v>0</v>
      </c>
      <c r="L299" s="22">
        <f t="shared" si="6"/>
        <v>0</v>
      </c>
      <c r="M299" s="23">
        <v>0</v>
      </c>
      <c r="N299" s="24" t="s">
        <v>27</v>
      </c>
      <c r="Q299" s="36"/>
    </row>
    <row r="300" spans="1:17" s="1" customFormat="1" ht="12" x14ac:dyDescent="0.2">
      <c r="A300" s="21" t="s">
        <v>468</v>
      </c>
      <c r="B300" s="64" t="s">
        <v>465</v>
      </c>
      <c r="C300" s="64"/>
      <c r="D300" s="64"/>
      <c r="E300" s="64"/>
      <c r="F300" s="64"/>
      <c r="G300" s="64"/>
      <c r="H300" s="64"/>
      <c r="I300" s="21" t="s">
        <v>26</v>
      </c>
      <c r="J300" s="22">
        <f>'[1]Тариф.смета табл.1-4'!R300</f>
        <v>0</v>
      </c>
      <c r="K300" s="22">
        <v>0</v>
      </c>
      <c r="L300" s="22">
        <f t="shared" si="6"/>
        <v>0</v>
      </c>
      <c r="M300" s="23">
        <v>0</v>
      </c>
      <c r="N300" s="24" t="s">
        <v>27</v>
      </c>
      <c r="Q300" s="36"/>
    </row>
    <row r="301" spans="1:17" s="1" customFormat="1" ht="12" x14ac:dyDescent="0.2">
      <c r="A301" s="21" t="s">
        <v>469</v>
      </c>
      <c r="B301" s="58" t="s">
        <v>470</v>
      </c>
      <c r="C301" s="58"/>
      <c r="D301" s="58"/>
      <c r="E301" s="58"/>
      <c r="F301" s="58"/>
      <c r="G301" s="58"/>
      <c r="H301" s="58"/>
      <c r="I301" s="21" t="s">
        <v>26</v>
      </c>
      <c r="J301" s="22">
        <f>'[1]Тариф.смета табл.1-4'!R301</f>
        <v>0</v>
      </c>
      <c r="K301" s="22">
        <v>0</v>
      </c>
      <c r="L301" s="22">
        <f t="shared" si="6"/>
        <v>0</v>
      </c>
      <c r="M301" s="23">
        <v>0</v>
      </c>
      <c r="N301" s="24" t="s">
        <v>27</v>
      </c>
      <c r="Q301" s="36"/>
    </row>
    <row r="302" spans="1:17" s="1" customFormat="1" ht="12" x14ac:dyDescent="0.2">
      <c r="A302" s="21" t="s">
        <v>471</v>
      </c>
      <c r="B302" s="58" t="s">
        <v>278</v>
      </c>
      <c r="C302" s="58"/>
      <c r="D302" s="58"/>
      <c r="E302" s="58"/>
      <c r="F302" s="58"/>
      <c r="G302" s="58"/>
      <c r="H302" s="58"/>
      <c r="I302" s="21" t="s">
        <v>26</v>
      </c>
      <c r="J302" s="22">
        <f>'[1]Тариф.смета табл.1-4'!R302</f>
        <v>0</v>
      </c>
      <c r="K302" s="22">
        <v>0</v>
      </c>
      <c r="L302" s="22">
        <f t="shared" si="6"/>
        <v>0</v>
      </c>
      <c r="M302" s="23">
        <v>0</v>
      </c>
      <c r="N302" s="24" t="s">
        <v>27</v>
      </c>
      <c r="Q302" s="36"/>
    </row>
    <row r="303" spans="1:17" s="1" customFormat="1" ht="24" customHeight="1" x14ac:dyDescent="0.2">
      <c r="A303" s="21" t="s">
        <v>472</v>
      </c>
      <c r="B303" s="60" t="s">
        <v>473</v>
      </c>
      <c r="C303" s="60"/>
      <c r="D303" s="60"/>
      <c r="E303" s="60"/>
      <c r="F303" s="60"/>
      <c r="G303" s="60"/>
      <c r="H303" s="60"/>
      <c r="I303" s="21" t="s">
        <v>26</v>
      </c>
      <c r="J303" s="22">
        <f>'[1]Тариф.смета табл.1-4'!R303</f>
        <v>0</v>
      </c>
      <c r="K303" s="22">
        <v>0</v>
      </c>
      <c r="L303" s="22">
        <f t="shared" si="6"/>
        <v>0</v>
      </c>
      <c r="M303" s="23">
        <v>0</v>
      </c>
      <c r="N303" s="24" t="s">
        <v>27</v>
      </c>
      <c r="Q303" s="36"/>
    </row>
    <row r="304" spans="1:17" s="1" customFormat="1" ht="12.75" customHeight="1" x14ac:dyDescent="0.2">
      <c r="A304" s="21" t="s">
        <v>474</v>
      </c>
      <c r="B304" s="57" t="s">
        <v>51</v>
      </c>
      <c r="C304" s="57"/>
      <c r="D304" s="57"/>
      <c r="E304" s="57"/>
      <c r="F304" s="57"/>
      <c r="G304" s="57"/>
      <c r="H304" s="57"/>
      <c r="I304" s="21" t="s">
        <v>26</v>
      </c>
      <c r="J304" s="22">
        <f>'[1]Тариф.смета табл.1-4'!R304</f>
        <v>0</v>
      </c>
      <c r="K304" s="22">
        <v>0</v>
      </c>
      <c r="L304" s="22">
        <f t="shared" si="6"/>
        <v>0</v>
      </c>
      <c r="M304" s="23">
        <v>0</v>
      </c>
      <c r="N304" s="24" t="s">
        <v>27</v>
      </c>
      <c r="Q304" s="36"/>
    </row>
    <row r="305" spans="1:17" s="1" customFormat="1" ht="12.75" customHeight="1" x14ac:dyDescent="0.2">
      <c r="A305" s="21" t="s">
        <v>475</v>
      </c>
      <c r="B305" s="57" t="s">
        <v>53</v>
      </c>
      <c r="C305" s="57"/>
      <c r="D305" s="57"/>
      <c r="E305" s="57"/>
      <c r="F305" s="57"/>
      <c r="G305" s="57"/>
      <c r="H305" s="57"/>
      <c r="I305" s="21" t="s">
        <v>26</v>
      </c>
      <c r="J305" s="22">
        <f>'[1]Тариф.смета табл.1-4'!R305</f>
        <v>0</v>
      </c>
      <c r="K305" s="22">
        <v>0</v>
      </c>
      <c r="L305" s="22">
        <f t="shared" si="6"/>
        <v>0</v>
      </c>
      <c r="M305" s="23">
        <v>0</v>
      </c>
      <c r="N305" s="24" t="s">
        <v>27</v>
      </c>
      <c r="Q305" s="36"/>
    </row>
    <row r="306" spans="1:17" s="1" customFormat="1" ht="24" customHeight="1" x14ac:dyDescent="0.2">
      <c r="A306" s="21" t="s">
        <v>32</v>
      </c>
      <c r="B306" s="56" t="s">
        <v>476</v>
      </c>
      <c r="C306" s="56"/>
      <c r="D306" s="56"/>
      <c r="E306" s="56"/>
      <c r="F306" s="56"/>
      <c r="G306" s="56"/>
      <c r="H306" s="56"/>
      <c r="I306" s="21" t="s">
        <v>26</v>
      </c>
      <c r="J306" s="22">
        <f>'[1]Тариф.смета табл.1-4'!R306</f>
        <v>0</v>
      </c>
      <c r="K306" s="22">
        <v>0</v>
      </c>
      <c r="L306" s="22">
        <f t="shared" si="6"/>
        <v>0</v>
      </c>
      <c r="M306" s="23">
        <v>0</v>
      </c>
      <c r="N306" s="24" t="s">
        <v>27</v>
      </c>
      <c r="Q306" s="36"/>
    </row>
    <row r="307" spans="1:17" s="1" customFormat="1" ht="24" customHeight="1" x14ac:dyDescent="0.2">
      <c r="A307" s="21" t="s">
        <v>477</v>
      </c>
      <c r="B307" s="60" t="s">
        <v>31</v>
      </c>
      <c r="C307" s="60"/>
      <c r="D307" s="60"/>
      <c r="E307" s="60"/>
      <c r="F307" s="60"/>
      <c r="G307" s="60"/>
      <c r="H307" s="60"/>
      <c r="I307" s="21" t="s">
        <v>26</v>
      </c>
      <c r="J307" s="22">
        <f>'[1]Тариф.смета табл.1-4'!R307</f>
        <v>0</v>
      </c>
      <c r="K307" s="22">
        <v>0</v>
      </c>
      <c r="L307" s="22">
        <f t="shared" si="6"/>
        <v>0</v>
      </c>
      <c r="M307" s="23">
        <v>0</v>
      </c>
      <c r="N307" s="24" t="s">
        <v>27</v>
      </c>
      <c r="Q307" s="36"/>
    </row>
    <row r="308" spans="1:17" s="1" customFormat="1" ht="24" customHeight="1" x14ac:dyDescent="0.2">
      <c r="A308" s="21" t="s">
        <v>478</v>
      </c>
      <c r="B308" s="60" t="s">
        <v>33</v>
      </c>
      <c r="C308" s="60"/>
      <c r="D308" s="60"/>
      <c r="E308" s="60"/>
      <c r="F308" s="60"/>
      <c r="G308" s="60"/>
      <c r="H308" s="60"/>
      <c r="I308" s="21" t="s">
        <v>26</v>
      </c>
      <c r="J308" s="22">
        <f>'[1]Тариф.смета табл.1-4'!R308</f>
        <v>0</v>
      </c>
      <c r="K308" s="22">
        <v>0</v>
      </c>
      <c r="L308" s="22">
        <f t="shared" si="6"/>
        <v>0</v>
      </c>
      <c r="M308" s="23">
        <v>0</v>
      </c>
      <c r="N308" s="24" t="s">
        <v>27</v>
      </c>
      <c r="Q308" s="36"/>
    </row>
    <row r="309" spans="1:17" s="1" customFormat="1" ht="24" customHeight="1" x14ac:dyDescent="0.2">
      <c r="A309" s="21" t="s">
        <v>479</v>
      </c>
      <c r="B309" s="60" t="s">
        <v>35</v>
      </c>
      <c r="C309" s="60"/>
      <c r="D309" s="60"/>
      <c r="E309" s="60"/>
      <c r="F309" s="60"/>
      <c r="G309" s="60"/>
      <c r="H309" s="60"/>
      <c r="I309" s="21" t="s">
        <v>26</v>
      </c>
      <c r="J309" s="22">
        <f>'[1]Тариф.смета табл.1-4'!R309</f>
        <v>0</v>
      </c>
      <c r="K309" s="22">
        <v>0</v>
      </c>
      <c r="L309" s="22">
        <f t="shared" si="6"/>
        <v>0</v>
      </c>
      <c r="M309" s="23">
        <v>0</v>
      </c>
      <c r="N309" s="24" t="s">
        <v>27</v>
      </c>
      <c r="Q309" s="36"/>
    </row>
    <row r="310" spans="1:17" s="1" customFormat="1" ht="12" x14ac:dyDescent="0.2">
      <c r="A310" s="21" t="s">
        <v>34</v>
      </c>
      <c r="B310" s="54" t="s">
        <v>480</v>
      </c>
      <c r="C310" s="54"/>
      <c r="D310" s="54"/>
      <c r="E310" s="54"/>
      <c r="F310" s="54"/>
      <c r="G310" s="54"/>
      <c r="H310" s="54"/>
      <c r="I310" s="21" t="s">
        <v>26</v>
      </c>
      <c r="J310" s="22">
        <f>'[1]Тариф.смета табл.1-4'!R310</f>
        <v>0</v>
      </c>
      <c r="K310" s="22">
        <v>0</v>
      </c>
      <c r="L310" s="22">
        <f t="shared" si="6"/>
        <v>0</v>
      </c>
      <c r="M310" s="23">
        <v>0</v>
      </c>
      <c r="N310" s="24" t="s">
        <v>27</v>
      </c>
      <c r="Q310" s="36"/>
    </row>
    <row r="311" spans="1:17" s="1" customFormat="1" ht="12" x14ac:dyDescent="0.2">
      <c r="A311" s="21" t="s">
        <v>36</v>
      </c>
      <c r="B311" s="49" t="s">
        <v>481</v>
      </c>
      <c r="C311" s="49"/>
      <c r="D311" s="49"/>
      <c r="E311" s="49"/>
      <c r="F311" s="49"/>
      <c r="G311" s="49"/>
      <c r="H311" s="49"/>
      <c r="I311" s="21" t="s">
        <v>26</v>
      </c>
      <c r="J311" s="22">
        <f>'[1]Тариф.смета табл.1-4'!R311</f>
        <v>0</v>
      </c>
      <c r="K311" s="22">
        <v>0</v>
      </c>
      <c r="L311" s="22">
        <f t="shared" si="6"/>
        <v>0</v>
      </c>
      <c r="M311" s="23">
        <v>0</v>
      </c>
      <c r="N311" s="24" t="s">
        <v>27</v>
      </c>
      <c r="Q311" s="36"/>
    </row>
    <row r="312" spans="1:17" s="1" customFormat="1" ht="12" x14ac:dyDescent="0.2">
      <c r="A312" s="21" t="s">
        <v>482</v>
      </c>
      <c r="B312" s="54" t="s">
        <v>483</v>
      </c>
      <c r="C312" s="54"/>
      <c r="D312" s="54"/>
      <c r="E312" s="54"/>
      <c r="F312" s="54"/>
      <c r="G312" s="54"/>
      <c r="H312" s="54"/>
      <c r="I312" s="21" t="s">
        <v>26</v>
      </c>
      <c r="J312" s="22">
        <f>'[1]Тариф.смета табл.1-4'!R312</f>
        <v>0</v>
      </c>
      <c r="K312" s="22">
        <v>0</v>
      </c>
      <c r="L312" s="22">
        <f t="shared" si="6"/>
        <v>0</v>
      </c>
      <c r="M312" s="23">
        <v>0</v>
      </c>
      <c r="N312" s="24" t="s">
        <v>27</v>
      </c>
      <c r="Q312" s="36"/>
    </row>
    <row r="313" spans="1:17" s="1" customFormat="1" ht="12" x14ac:dyDescent="0.2">
      <c r="A313" s="21" t="s">
        <v>484</v>
      </c>
      <c r="B313" s="58" t="s">
        <v>485</v>
      </c>
      <c r="C313" s="58"/>
      <c r="D313" s="58"/>
      <c r="E313" s="58"/>
      <c r="F313" s="58"/>
      <c r="G313" s="58"/>
      <c r="H313" s="58"/>
      <c r="I313" s="21" t="s">
        <v>26</v>
      </c>
      <c r="J313" s="22">
        <f>'[1]Тариф.смета табл.1-4'!R313</f>
        <v>0</v>
      </c>
      <c r="K313" s="22">
        <v>0</v>
      </c>
      <c r="L313" s="22">
        <f t="shared" si="6"/>
        <v>0</v>
      </c>
      <c r="M313" s="23">
        <v>0</v>
      </c>
      <c r="N313" s="24" t="s">
        <v>27</v>
      </c>
      <c r="Q313" s="36"/>
    </row>
    <row r="314" spans="1:17" s="1" customFormat="1" ht="24" customHeight="1" x14ac:dyDescent="0.2">
      <c r="A314" s="21" t="s">
        <v>486</v>
      </c>
      <c r="B314" s="60" t="s">
        <v>31</v>
      </c>
      <c r="C314" s="60"/>
      <c r="D314" s="60"/>
      <c r="E314" s="60"/>
      <c r="F314" s="60"/>
      <c r="G314" s="60"/>
      <c r="H314" s="60"/>
      <c r="I314" s="21" t="s">
        <v>26</v>
      </c>
      <c r="J314" s="22">
        <f>'[1]Тариф.смета табл.1-4'!R314</f>
        <v>0</v>
      </c>
      <c r="K314" s="22">
        <v>0</v>
      </c>
      <c r="L314" s="22">
        <f t="shared" si="6"/>
        <v>0</v>
      </c>
      <c r="M314" s="23">
        <v>0</v>
      </c>
      <c r="N314" s="24" t="s">
        <v>27</v>
      </c>
      <c r="Q314" s="36"/>
    </row>
    <row r="315" spans="1:17" s="1" customFormat="1" ht="24" customHeight="1" x14ac:dyDescent="0.2">
      <c r="A315" s="21" t="s">
        <v>487</v>
      </c>
      <c r="B315" s="60" t="s">
        <v>33</v>
      </c>
      <c r="C315" s="60"/>
      <c r="D315" s="60"/>
      <c r="E315" s="60"/>
      <c r="F315" s="60"/>
      <c r="G315" s="60"/>
      <c r="H315" s="60"/>
      <c r="I315" s="21" t="s">
        <v>26</v>
      </c>
      <c r="J315" s="22">
        <f>'[1]Тариф.смета табл.1-4'!R315</f>
        <v>0</v>
      </c>
      <c r="K315" s="22">
        <v>0</v>
      </c>
      <c r="L315" s="22">
        <f t="shared" si="6"/>
        <v>0</v>
      </c>
      <c r="M315" s="23">
        <v>0</v>
      </c>
      <c r="N315" s="24" t="s">
        <v>27</v>
      </c>
      <c r="Q315" s="36"/>
    </row>
    <row r="316" spans="1:17" s="1" customFormat="1" ht="24" customHeight="1" x14ac:dyDescent="0.2">
      <c r="A316" s="21" t="s">
        <v>488</v>
      </c>
      <c r="B316" s="60" t="s">
        <v>35</v>
      </c>
      <c r="C316" s="60"/>
      <c r="D316" s="60"/>
      <c r="E316" s="60"/>
      <c r="F316" s="60"/>
      <c r="G316" s="60"/>
      <c r="H316" s="60"/>
      <c r="I316" s="21" t="s">
        <v>26</v>
      </c>
      <c r="J316" s="22">
        <f>'[1]Тариф.смета табл.1-4'!R316</f>
        <v>0</v>
      </c>
      <c r="K316" s="22">
        <v>0</v>
      </c>
      <c r="L316" s="22">
        <f t="shared" si="6"/>
        <v>0</v>
      </c>
      <c r="M316" s="23">
        <v>0</v>
      </c>
      <c r="N316" s="24" t="s">
        <v>27</v>
      </c>
      <c r="Q316" s="36"/>
    </row>
    <row r="317" spans="1:17" s="1" customFormat="1" ht="12" x14ac:dyDescent="0.2">
      <c r="A317" s="21" t="s">
        <v>489</v>
      </c>
      <c r="B317" s="58" t="s">
        <v>264</v>
      </c>
      <c r="C317" s="58"/>
      <c r="D317" s="58"/>
      <c r="E317" s="58"/>
      <c r="F317" s="58"/>
      <c r="G317" s="58"/>
      <c r="H317" s="58"/>
      <c r="I317" s="21" t="s">
        <v>26</v>
      </c>
      <c r="J317" s="22">
        <f>'[1]Тариф.смета табл.1-4'!R317</f>
        <v>0</v>
      </c>
      <c r="K317" s="22">
        <v>0</v>
      </c>
      <c r="L317" s="22">
        <f t="shared" si="6"/>
        <v>0</v>
      </c>
      <c r="M317" s="23">
        <v>0</v>
      </c>
      <c r="N317" s="24" t="s">
        <v>27</v>
      </c>
      <c r="Q317" s="36"/>
    </row>
    <row r="318" spans="1:17" s="1" customFormat="1" ht="12" x14ac:dyDescent="0.2">
      <c r="A318" s="21" t="s">
        <v>490</v>
      </c>
      <c r="B318" s="58" t="s">
        <v>267</v>
      </c>
      <c r="C318" s="58"/>
      <c r="D318" s="58"/>
      <c r="E318" s="58"/>
      <c r="F318" s="58"/>
      <c r="G318" s="58"/>
      <c r="H318" s="58"/>
      <c r="I318" s="21" t="s">
        <v>26</v>
      </c>
      <c r="J318" s="22">
        <f>'[1]Тариф.смета табл.1-4'!R318</f>
        <v>0</v>
      </c>
      <c r="K318" s="22">
        <v>0</v>
      </c>
      <c r="L318" s="22">
        <f t="shared" si="6"/>
        <v>0</v>
      </c>
      <c r="M318" s="23">
        <v>0</v>
      </c>
      <c r="N318" s="24" t="s">
        <v>27</v>
      </c>
      <c r="Q318" s="36"/>
    </row>
    <row r="319" spans="1:17" s="1" customFormat="1" ht="12" x14ac:dyDescent="0.2">
      <c r="A319" s="21" t="s">
        <v>491</v>
      </c>
      <c r="B319" s="58" t="s">
        <v>270</v>
      </c>
      <c r="C319" s="58"/>
      <c r="D319" s="58"/>
      <c r="E319" s="58"/>
      <c r="F319" s="58"/>
      <c r="G319" s="58"/>
      <c r="H319" s="58"/>
      <c r="I319" s="21" t="s">
        <v>26</v>
      </c>
      <c r="J319" s="22">
        <f>'[1]Тариф.смета табл.1-4'!R319</f>
        <v>0</v>
      </c>
      <c r="K319" s="22">
        <v>0</v>
      </c>
      <c r="L319" s="22">
        <f t="shared" si="6"/>
        <v>0</v>
      </c>
      <c r="M319" s="23">
        <v>0</v>
      </c>
      <c r="N319" s="24" t="s">
        <v>27</v>
      </c>
      <c r="Q319" s="36"/>
    </row>
    <row r="320" spans="1:17" s="1" customFormat="1" ht="12" x14ac:dyDescent="0.2">
      <c r="A320" s="21" t="s">
        <v>492</v>
      </c>
      <c r="B320" s="58" t="s">
        <v>276</v>
      </c>
      <c r="C320" s="58"/>
      <c r="D320" s="58"/>
      <c r="E320" s="58"/>
      <c r="F320" s="58"/>
      <c r="G320" s="58"/>
      <c r="H320" s="58"/>
      <c r="I320" s="21" t="s">
        <v>26</v>
      </c>
      <c r="J320" s="22">
        <f>'[1]Тариф.смета табл.1-4'!R320</f>
        <v>0</v>
      </c>
      <c r="K320" s="22">
        <v>0</v>
      </c>
      <c r="L320" s="22">
        <f t="shared" si="6"/>
        <v>0</v>
      </c>
      <c r="M320" s="23">
        <v>0</v>
      </c>
      <c r="N320" s="24" t="s">
        <v>27</v>
      </c>
      <c r="Q320" s="36"/>
    </row>
    <row r="321" spans="1:17" s="1" customFormat="1" ht="12" x14ac:dyDescent="0.2">
      <c r="A321" s="21" t="s">
        <v>493</v>
      </c>
      <c r="B321" s="58" t="s">
        <v>278</v>
      </c>
      <c r="C321" s="58"/>
      <c r="D321" s="58"/>
      <c r="E321" s="58"/>
      <c r="F321" s="58"/>
      <c r="G321" s="58"/>
      <c r="H321" s="58"/>
      <c r="I321" s="21" t="s">
        <v>26</v>
      </c>
      <c r="J321" s="22">
        <f>'[1]Тариф.смета табл.1-4'!R321</f>
        <v>0</v>
      </c>
      <c r="K321" s="22">
        <v>0</v>
      </c>
      <c r="L321" s="22">
        <f t="shared" si="6"/>
        <v>0</v>
      </c>
      <c r="M321" s="23">
        <v>0</v>
      </c>
      <c r="N321" s="24" t="s">
        <v>27</v>
      </c>
      <c r="Q321" s="36"/>
    </row>
    <row r="322" spans="1:17" s="1" customFormat="1" ht="24" customHeight="1" x14ac:dyDescent="0.2">
      <c r="A322" s="21" t="s">
        <v>494</v>
      </c>
      <c r="B322" s="60" t="s">
        <v>281</v>
      </c>
      <c r="C322" s="60"/>
      <c r="D322" s="60"/>
      <c r="E322" s="60"/>
      <c r="F322" s="60"/>
      <c r="G322" s="60"/>
      <c r="H322" s="60"/>
      <c r="I322" s="21" t="s">
        <v>26</v>
      </c>
      <c r="J322" s="22">
        <f>'[1]Тариф.смета табл.1-4'!R322</f>
        <v>0</v>
      </c>
      <c r="K322" s="22">
        <v>0</v>
      </c>
      <c r="L322" s="22">
        <f t="shared" si="6"/>
        <v>0</v>
      </c>
      <c r="M322" s="23">
        <v>0</v>
      </c>
      <c r="N322" s="24" t="s">
        <v>27</v>
      </c>
      <c r="Q322" s="36"/>
    </row>
    <row r="323" spans="1:17" s="1" customFormat="1" ht="12" x14ac:dyDescent="0.2">
      <c r="A323" s="21" t="s">
        <v>495</v>
      </c>
      <c r="B323" s="57" t="s">
        <v>51</v>
      </c>
      <c r="C323" s="57"/>
      <c r="D323" s="57"/>
      <c r="E323" s="57"/>
      <c r="F323" s="57"/>
      <c r="G323" s="57"/>
      <c r="H323" s="57"/>
      <c r="I323" s="21" t="s">
        <v>26</v>
      </c>
      <c r="J323" s="22">
        <f>'[1]Тариф.смета табл.1-4'!R323</f>
        <v>0</v>
      </c>
      <c r="K323" s="22">
        <v>0</v>
      </c>
      <c r="L323" s="22">
        <f t="shared" si="6"/>
        <v>0</v>
      </c>
      <c r="M323" s="23">
        <v>0</v>
      </c>
      <c r="N323" s="24" t="s">
        <v>27</v>
      </c>
      <c r="Q323" s="36"/>
    </row>
    <row r="324" spans="1:17" s="1" customFormat="1" ht="12" x14ac:dyDescent="0.2">
      <c r="A324" s="21" t="s">
        <v>496</v>
      </c>
      <c r="B324" s="57" t="s">
        <v>53</v>
      </c>
      <c r="C324" s="57"/>
      <c r="D324" s="57"/>
      <c r="E324" s="57"/>
      <c r="F324" s="57"/>
      <c r="G324" s="57"/>
      <c r="H324" s="57"/>
      <c r="I324" s="21" t="s">
        <v>26</v>
      </c>
      <c r="J324" s="22">
        <f>'[1]Тариф.смета табл.1-4'!R324</f>
        <v>0</v>
      </c>
      <c r="K324" s="22">
        <v>0</v>
      </c>
      <c r="L324" s="22">
        <f t="shared" si="6"/>
        <v>0</v>
      </c>
      <c r="M324" s="23">
        <v>0</v>
      </c>
      <c r="N324" s="24" t="s">
        <v>27</v>
      </c>
      <c r="Q324" s="36"/>
    </row>
    <row r="325" spans="1:17" s="1" customFormat="1" ht="12" x14ac:dyDescent="0.2">
      <c r="A325" s="21" t="s">
        <v>497</v>
      </c>
      <c r="B325" s="54" t="s">
        <v>498</v>
      </c>
      <c r="C325" s="54"/>
      <c r="D325" s="54"/>
      <c r="E325" s="54"/>
      <c r="F325" s="54"/>
      <c r="G325" s="54"/>
      <c r="H325" s="54"/>
      <c r="I325" s="21" t="s">
        <v>26</v>
      </c>
      <c r="J325" s="22">
        <f>'[1]Тариф.смета табл.1-4'!R325</f>
        <v>0</v>
      </c>
      <c r="K325" s="22">
        <v>0</v>
      </c>
      <c r="L325" s="22">
        <f t="shared" si="6"/>
        <v>0</v>
      </c>
      <c r="M325" s="23">
        <v>0</v>
      </c>
      <c r="N325" s="24" t="s">
        <v>27</v>
      </c>
      <c r="Q325" s="36"/>
    </row>
    <row r="326" spans="1:17" s="1" customFormat="1" ht="12" x14ac:dyDescent="0.2">
      <c r="A326" s="21" t="s">
        <v>499</v>
      </c>
      <c r="B326" s="54" t="s">
        <v>500</v>
      </c>
      <c r="C326" s="54"/>
      <c r="D326" s="54"/>
      <c r="E326" s="54"/>
      <c r="F326" s="54"/>
      <c r="G326" s="54"/>
      <c r="H326" s="54"/>
      <c r="I326" s="21" t="s">
        <v>26</v>
      </c>
      <c r="J326" s="22">
        <f>'[1]Тариф.смета табл.1-4'!R326</f>
        <v>0</v>
      </c>
      <c r="K326" s="22">
        <v>0</v>
      </c>
      <c r="L326" s="22">
        <f t="shared" si="6"/>
        <v>0</v>
      </c>
      <c r="M326" s="23">
        <v>0</v>
      </c>
      <c r="N326" s="24" t="s">
        <v>27</v>
      </c>
      <c r="Q326" s="36"/>
    </row>
    <row r="327" spans="1:17" s="1" customFormat="1" ht="12" x14ac:dyDescent="0.2">
      <c r="A327" s="21" t="s">
        <v>501</v>
      </c>
      <c r="B327" s="58" t="s">
        <v>485</v>
      </c>
      <c r="C327" s="58"/>
      <c r="D327" s="58"/>
      <c r="E327" s="58"/>
      <c r="F327" s="58"/>
      <c r="G327" s="58"/>
      <c r="H327" s="58"/>
      <c r="I327" s="21" t="s">
        <v>26</v>
      </c>
      <c r="J327" s="22">
        <f>'[1]Тариф.смета табл.1-4'!R327</f>
        <v>0</v>
      </c>
      <c r="K327" s="22">
        <v>0</v>
      </c>
      <c r="L327" s="22">
        <f t="shared" si="6"/>
        <v>0</v>
      </c>
      <c r="M327" s="23">
        <v>0</v>
      </c>
      <c r="N327" s="24" t="s">
        <v>27</v>
      </c>
      <c r="Q327" s="36"/>
    </row>
    <row r="328" spans="1:17" s="1" customFormat="1" ht="24" customHeight="1" x14ac:dyDescent="0.2">
      <c r="A328" s="21" t="s">
        <v>502</v>
      </c>
      <c r="B328" s="60" t="s">
        <v>31</v>
      </c>
      <c r="C328" s="60"/>
      <c r="D328" s="60"/>
      <c r="E328" s="60"/>
      <c r="F328" s="60"/>
      <c r="G328" s="60"/>
      <c r="H328" s="60"/>
      <c r="I328" s="21" t="s">
        <v>26</v>
      </c>
      <c r="J328" s="22">
        <f>'[1]Тариф.смета табл.1-4'!R328</f>
        <v>0</v>
      </c>
      <c r="K328" s="22">
        <v>0</v>
      </c>
      <c r="L328" s="22">
        <f t="shared" si="6"/>
        <v>0</v>
      </c>
      <c r="M328" s="23">
        <v>0</v>
      </c>
      <c r="N328" s="24" t="s">
        <v>27</v>
      </c>
      <c r="Q328" s="36"/>
    </row>
    <row r="329" spans="1:17" s="1" customFormat="1" ht="24" customHeight="1" x14ac:dyDescent="0.2">
      <c r="A329" s="21" t="s">
        <v>503</v>
      </c>
      <c r="B329" s="60" t="s">
        <v>33</v>
      </c>
      <c r="C329" s="60"/>
      <c r="D329" s="60"/>
      <c r="E329" s="60"/>
      <c r="F329" s="60"/>
      <c r="G329" s="60"/>
      <c r="H329" s="60"/>
      <c r="I329" s="21" t="s">
        <v>26</v>
      </c>
      <c r="J329" s="22">
        <f>'[1]Тариф.смета табл.1-4'!R329</f>
        <v>0</v>
      </c>
      <c r="K329" s="22">
        <v>0</v>
      </c>
      <c r="L329" s="22">
        <f t="shared" si="6"/>
        <v>0</v>
      </c>
      <c r="M329" s="23">
        <v>0</v>
      </c>
      <c r="N329" s="24" t="s">
        <v>27</v>
      </c>
      <c r="Q329" s="36"/>
    </row>
    <row r="330" spans="1:17" s="1" customFormat="1" ht="24" customHeight="1" x14ac:dyDescent="0.2">
      <c r="A330" s="21" t="s">
        <v>503</v>
      </c>
      <c r="B330" s="60" t="s">
        <v>35</v>
      </c>
      <c r="C330" s="60"/>
      <c r="D330" s="60"/>
      <c r="E330" s="60"/>
      <c r="F330" s="60"/>
      <c r="G330" s="60"/>
      <c r="H330" s="60"/>
      <c r="I330" s="21" t="s">
        <v>26</v>
      </c>
      <c r="J330" s="22">
        <f>'[1]Тариф.смета табл.1-4'!R330</f>
        <v>0</v>
      </c>
      <c r="K330" s="22">
        <v>0</v>
      </c>
      <c r="L330" s="22">
        <f t="shared" si="6"/>
        <v>0</v>
      </c>
      <c r="M330" s="23">
        <v>0</v>
      </c>
      <c r="N330" s="24" t="s">
        <v>27</v>
      </c>
      <c r="Q330" s="36"/>
    </row>
    <row r="331" spans="1:17" s="1" customFormat="1" ht="12" x14ac:dyDescent="0.2">
      <c r="A331" s="21" t="s">
        <v>504</v>
      </c>
      <c r="B331" s="58" t="s">
        <v>264</v>
      </c>
      <c r="C331" s="58"/>
      <c r="D331" s="58"/>
      <c r="E331" s="58"/>
      <c r="F331" s="58"/>
      <c r="G331" s="58"/>
      <c r="H331" s="58"/>
      <c r="I331" s="21" t="s">
        <v>26</v>
      </c>
      <c r="J331" s="22">
        <f>'[1]Тариф.смета табл.1-4'!R331</f>
        <v>0</v>
      </c>
      <c r="K331" s="22">
        <v>0</v>
      </c>
      <c r="L331" s="22">
        <f t="shared" si="6"/>
        <v>0</v>
      </c>
      <c r="M331" s="23">
        <v>0</v>
      </c>
      <c r="N331" s="24" t="s">
        <v>27</v>
      </c>
      <c r="Q331" s="36"/>
    </row>
    <row r="332" spans="1:17" s="1" customFormat="1" ht="12" x14ac:dyDescent="0.2">
      <c r="A332" s="21" t="s">
        <v>505</v>
      </c>
      <c r="B332" s="58" t="s">
        <v>267</v>
      </c>
      <c r="C332" s="58"/>
      <c r="D332" s="58"/>
      <c r="E332" s="58"/>
      <c r="F332" s="58"/>
      <c r="G332" s="58"/>
      <c r="H332" s="58"/>
      <c r="I332" s="21" t="s">
        <v>26</v>
      </c>
      <c r="J332" s="22">
        <f>'[1]Тариф.смета табл.1-4'!R332</f>
        <v>0</v>
      </c>
      <c r="K332" s="22">
        <v>0</v>
      </c>
      <c r="L332" s="22">
        <f t="shared" si="6"/>
        <v>0</v>
      </c>
      <c r="M332" s="23">
        <v>0</v>
      </c>
      <c r="N332" s="24" t="s">
        <v>27</v>
      </c>
      <c r="Q332" s="36"/>
    </row>
    <row r="333" spans="1:17" s="1" customFormat="1" ht="12" x14ac:dyDescent="0.2">
      <c r="A333" s="21" t="s">
        <v>506</v>
      </c>
      <c r="B333" s="58" t="s">
        <v>270</v>
      </c>
      <c r="C333" s="58"/>
      <c r="D333" s="58"/>
      <c r="E333" s="58"/>
      <c r="F333" s="58"/>
      <c r="G333" s="58"/>
      <c r="H333" s="58"/>
      <c r="I333" s="21" t="s">
        <v>26</v>
      </c>
      <c r="J333" s="22">
        <f>'[1]Тариф.смета табл.1-4'!R333</f>
        <v>0</v>
      </c>
      <c r="K333" s="22">
        <v>0</v>
      </c>
      <c r="L333" s="22">
        <f t="shared" si="6"/>
        <v>0</v>
      </c>
      <c r="M333" s="23">
        <v>0</v>
      </c>
      <c r="N333" s="24" t="s">
        <v>27</v>
      </c>
      <c r="Q333" s="36"/>
    </row>
    <row r="334" spans="1:17" s="1" customFormat="1" ht="12" x14ac:dyDescent="0.2">
      <c r="A334" s="21" t="s">
        <v>507</v>
      </c>
      <c r="B334" s="58" t="s">
        <v>276</v>
      </c>
      <c r="C334" s="58"/>
      <c r="D334" s="58"/>
      <c r="E334" s="58"/>
      <c r="F334" s="58"/>
      <c r="G334" s="58"/>
      <c r="H334" s="58"/>
      <c r="I334" s="21" t="s">
        <v>26</v>
      </c>
      <c r="J334" s="22">
        <f>'[1]Тариф.смета табл.1-4'!R334</f>
        <v>0</v>
      </c>
      <c r="K334" s="22">
        <v>0</v>
      </c>
      <c r="L334" s="22">
        <f t="shared" si="6"/>
        <v>0</v>
      </c>
      <c r="M334" s="23">
        <v>0</v>
      </c>
      <c r="N334" s="24" t="s">
        <v>27</v>
      </c>
      <c r="Q334" s="36"/>
    </row>
    <row r="335" spans="1:17" s="1" customFormat="1" ht="12" x14ac:dyDescent="0.2">
      <c r="A335" s="21" t="s">
        <v>508</v>
      </c>
      <c r="B335" s="58" t="s">
        <v>278</v>
      </c>
      <c r="C335" s="58"/>
      <c r="D335" s="58"/>
      <c r="E335" s="58"/>
      <c r="F335" s="58"/>
      <c r="G335" s="58"/>
      <c r="H335" s="58"/>
      <c r="I335" s="21" t="s">
        <v>26</v>
      </c>
      <c r="J335" s="22">
        <f>'[1]Тариф.смета табл.1-4'!R335</f>
        <v>0</v>
      </c>
      <c r="K335" s="22">
        <v>0</v>
      </c>
      <c r="L335" s="22">
        <f t="shared" si="6"/>
        <v>0</v>
      </c>
      <c r="M335" s="23">
        <v>0</v>
      </c>
      <c r="N335" s="24" t="s">
        <v>27</v>
      </c>
      <c r="Q335" s="36"/>
    </row>
    <row r="336" spans="1:17" s="1" customFormat="1" ht="24" customHeight="1" x14ac:dyDescent="0.2">
      <c r="A336" s="21" t="s">
        <v>509</v>
      </c>
      <c r="B336" s="60" t="s">
        <v>281</v>
      </c>
      <c r="C336" s="60"/>
      <c r="D336" s="60"/>
      <c r="E336" s="60"/>
      <c r="F336" s="60"/>
      <c r="G336" s="60"/>
      <c r="H336" s="60"/>
      <c r="I336" s="21" t="s">
        <v>26</v>
      </c>
      <c r="J336" s="22">
        <f>'[1]Тариф.смета табл.1-4'!R336</f>
        <v>0</v>
      </c>
      <c r="K336" s="22">
        <v>0</v>
      </c>
      <c r="L336" s="22">
        <f t="shared" si="6"/>
        <v>0</v>
      </c>
      <c r="M336" s="23">
        <v>0</v>
      </c>
      <c r="N336" s="24" t="s">
        <v>27</v>
      </c>
      <c r="Q336" s="36"/>
    </row>
    <row r="337" spans="1:17" s="1" customFormat="1" ht="12" x14ac:dyDescent="0.2">
      <c r="A337" s="21" t="s">
        <v>510</v>
      </c>
      <c r="B337" s="57" t="s">
        <v>51</v>
      </c>
      <c r="C337" s="57"/>
      <c r="D337" s="57"/>
      <c r="E337" s="57"/>
      <c r="F337" s="57"/>
      <c r="G337" s="57"/>
      <c r="H337" s="57"/>
      <c r="I337" s="21" t="s">
        <v>26</v>
      </c>
      <c r="J337" s="22">
        <f>'[1]Тариф.смета табл.1-4'!R337</f>
        <v>0</v>
      </c>
      <c r="K337" s="22">
        <v>0</v>
      </c>
      <c r="L337" s="22">
        <f t="shared" si="6"/>
        <v>0</v>
      </c>
      <c r="M337" s="23">
        <v>0</v>
      </c>
      <c r="N337" s="24" t="s">
        <v>27</v>
      </c>
      <c r="Q337" s="36"/>
    </row>
    <row r="338" spans="1:17" s="1" customFormat="1" ht="12" x14ac:dyDescent="0.2">
      <c r="A338" s="21" t="s">
        <v>511</v>
      </c>
      <c r="B338" s="57" t="s">
        <v>53</v>
      </c>
      <c r="C338" s="57"/>
      <c r="D338" s="57"/>
      <c r="E338" s="57"/>
      <c r="F338" s="57"/>
      <c r="G338" s="57"/>
      <c r="H338" s="57"/>
      <c r="I338" s="21" t="s">
        <v>26</v>
      </c>
      <c r="J338" s="22">
        <f>'[1]Тариф.смета табл.1-4'!R338</f>
        <v>0</v>
      </c>
      <c r="K338" s="22">
        <v>0</v>
      </c>
      <c r="L338" s="22">
        <f t="shared" si="6"/>
        <v>0</v>
      </c>
      <c r="M338" s="23">
        <v>0</v>
      </c>
      <c r="N338" s="24" t="s">
        <v>27</v>
      </c>
      <c r="Q338" s="36"/>
    </row>
    <row r="339" spans="1:17" s="1" customFormat="1" ht="12" x14ac:dyDescent="0.2">
      <c r="A339" s="21" t="s">
        <v>38</v>
      </c>
      <c r="B339" s="49" t="s">
        <v>512</v>
      </c>
      <c r="C339" s="49"/>
      <c r="D339" s="49"/>
      <c r="E339" s="49"/>
      <c r="F339" s="49"/>
      <c r="G339" s="49"/>
      <c r="H339" s="49"/>
      <c r="I339" s="21" t="s">
        <v>26</v>
      </c>
      <c r="J339" s="22">
        <f>'[1]Тариф.смета табл.1-4'!R339</f>
        <v>0</v>
      </c>
      <c r="K339" s="22">
        <v>0</v>
      </c>
      <c r="L339" s="22">
        <f t="shared" si="6"/>
        <v>0</v>
      </c>
      <c r="M339" s="23">
        <v>0</v>
      </c>
      <c r="N339" s="24" t="s">
        <v>27</v>
      </c>
      <c r="Q339" s="36"/>
    </row>
    <row r="340" spans="1:17" s="1" customFormat="1" ht="12" x14ac:dyDescent="0.2">
      <c r="A340" s="21" t="s">
        <v>40</v>
      </c>
      <c r="B340" s="49" t="s">
        <v>513</v>
      </c>
      <c r="C340" s="49"/>
      <c r="D340" s="49"/>
      <c r="E340" s="49"/>
      <c r="F340" s="49"/>
      <c r="G340" s="49"/>
      <c r="H340" s="49"/>
      <c r="I340" s="21" t="s">
        <v>26</v>
      </c>
      <c r="J340" s="22">
        <f>'[1]Тариф.смета табл.1-4'!R340</f>
        <v>0</v>
      </c>
      <c r="K340" s="22">
        <v>0</v>
      </c>
      <c r="L340" s="22">
        <f t="shared" si="6"/>
        <v>0</v>
      </c>
      <c r="M340" s="23">
        <v>0</v>
      </c>
      <c r="N340" s="24" t="s">
        <v>27</v>
      </c>
      <c r="Q340" s="36"/>
    </row>
    <row r="341" spans="1:17" s="1" customFormat="1" ht="12" x14ac:dyDescent="0.2">
      <c r="A341" s="21" t="s">
        <v>514</v>
      </c>
      <c r="B341" s="54" t="s">
        <v>515</v>
      </c>
      <c r="C341" s="54"/>
      <c r="D341" s="54"/>
      <c r="E341" s="54"/>
      <c r="F341" s="54"/>
      <c r="G341" s="54"/>
      <c r="H341" s="54"/>
      <c r="I341" s="21" t="s">
        <v>26</v>
      </c>
      <c r="J341" s="22">
        <f>'[1]Тариф.смета табл.1-4'!R341</f>
        <v>0</v>
      </c>
      <c r="K341" s="22">
        <v>0</v>
      </c>
      <c r="L341" s="22">
        <f t="shared" si="6"/>
        <v>0</v>
      </c>
      <c r="M341" s="23">
        <v>0</v>
      </c>
      <c r="N341" s="24" t="s">
        <v>27</v>
      </c>
      <c r="Q341" s="36"/>
    </row>
    <row r="342" spans="1:17" s="1" customFormat="1" ht="12" x14ac:dyDescent="0.2">
      <c r="A342" s="21" t="s">
        <v>516</v>
      </c>
      <c r="B342" s="54" t="s">
        <v>517</v>
      </c>
      <c r="C342" s="54"/>
      <c r="D342" s="54"/>
      <c r="E342" s="54"/>
      <c r="F342" s="54"/>
      <c r="G342" s="54"/>
      <c r="H342" s="54"/>
      <c r="I342" s="21" t="s">
        <v>26</v>
      </c>
      <c r="J342" s="22">
        <f>'[1]Тариф.смета табл.1-4'!R342</f>
        <v>0</v>
      </c>
      <c r="K342" s="22">
        <v>0</v>
      </c>
      <c r="L342" s="22">
        <f t="shared" si="6"/>
        <v>0</v>
      </c>
      <c r="M342" s="23">
        <v>0</v>
      </c>
      <c r="N342" s="24" t="s">
        <v>27</v>
      </c>
      <c r="Q342" s="36"/>
    </row>
    <row r="343" spans="1:17" s="1" customFormat="1" ht="12" x14ac:dyDescent="0.2">
      <c r="A343" s="21" t="s">
        <v>56</v>
      </c>
      <c r="B343" s="48" t="s">
        <v>518</v>
      </c>
      <c r="C343" s="48"/>
      <c r="D343" s="48"/>
      <c r="E343" s="48"/>
      <c r="F343" s="48"/>
      <c r="G343" s="48"/>
      <c r="H343" s="48"/>
      <c r="I343" s="21" t="s">
        <v>26</v>
      </c>
      <c r="J343" s="22">
        <f>'[1]Тариф.смета табл.1-4'!R343</f>
        <v>0</v>
      </c>
      <c r="K343" s="22">
        <v>0</v>
      </c>
      <c r="L343" s="22">
        <f t="shared" si="6"/>
        <v>0</v>
      </c>
      <c r="M343" s="23">
        <v>0</v>
      </c>
      <c r="N343" s="24" t="s">
        <v>27</v>
      </c>
      <c r="Q343" s="36"/>
    </row>
    <row r="344" spans="1:17" s="1" customFormat="1" ht="12" x14ac:dyDescent="0.2">
      <c r="A344" s="21" t="s">
        <v>58</v>
      </c>
      <c r="B344" s="49" t="s">
        <v>519</v>
      </c>
      <c r="C344" s="49"/>
      <c r="D344" s="49"/>
      <c r="E344" s="49"/>
      <c r="F344" s="49"/>
      <c r="G344" s="49"/>
      <c r="H344" s="49"/>
      <c r="I344" s="21" t="s">
        <v>26</v>
      </c>
      <c r="J344" s="22">
        <f>'[1]Тариф.смета табл.1-4'!R344</f>
        <v>0</v>
      </c>
      <c r="K344" s="22">
        <v>0</v>
      </c>
      <c r="L344" s="22">
        <f t="shared" si="6"/>
        <v>0</v>
      </c>
      <c r="M344" s="23">
        <v>0</v>
      </c>
      <c r="N344" s="24" t="s">
        <v>27</v>
      </c>
      <c r="Q344" s="36"/>
    </row>
    <row r="345" spans="1:17" s="1" customFormat="1" ht="12" x14ac:dyDescent="0.2">
      <c r="A345" s="21" t="s">
        <v>62</v>
      </c>
      <c r="B345" s="49" t="s">
        <v>520</v>
      </c>
      <c r="C345" s="49"/>
      <c r="D345" s="49"/>
      <c r="E345" s="49"/>
      <c r="F345" s="49"/>
      <c r="G345" s="49"/>
      <c r="H345" s="49"/>
      <c r="I345" s="21" t="s">
        <v>26</v>
      </c>
      <c r="J345" s="22">
        <f>'[1]Тариф.смета табл.1-4'!R345</f>
        <v>0</v>
      </c>
      <c r="K345" s="22">
        <v>0</v>
      </c>
      <c r="L345" s="22">
        <f t="shared" si="6"/>
        <v>0</v>
      </c>
      <c r="M345" s="23">
        <v>0</v>
      </c>
      <c r="N345" s="24" t="s">
        <v>27</v>
      </c>
      <c r="Q345" s="36"/>
    </row>
    <row r="346" spans="1:17" s="1" customFormat="1" ht="12" x14ac:dyDescent="0.2">
      <c r="A346" s="21" t="s">
        <v>63</v>
      </c>
      <c r="B346" s="49" t="s">
        <v>521</v>
      </c>
      <c r="C346" s="49"/>
      <c r="D346" s="49"/>
      <c r="E346" s="49"/>
      <c r="F346" s="49"/>
      <c r="G346" s="49"/>
      <c r="H346" s="49"/>
      <c r="I346" s="21" t="s">
        <v>26</v>
      </c>
      <c r="J346" s="22">
        <f>'[1]Тариф.смета табл.1-4'!R346</f>
        <v>0</v>
      </c>
      <c r="K346" s="22">
        <v>0</v>
      </c>
      <c r="L346" s="22">
        <f t="shared" si="6"/>
        <v>0</v>
      </c>
      <c r="M346" s="23">
        <v>0</v>
      </c>
      <c r="N346" s="24" t="s">
        <v>27</v>
      </c>
      <c r="Q346" s="36"/>
    </row>
    <row r="347" spans="1:17" s="1" customFormat="1" ht="12" x14ac:dyDescent="0.2">
      <c r="A347" s="21" t="s">
        <v>64</v>
      </c>
      <c r="B347" s="49" t="s">
        <v>522</v>
      </c>
      <c r="C347" s="49"/>
      <c r="D347" s="49"/>
      <c r="E347" s="49"/>
      <c r="F347" s="49"/>
      <c r="G347" s="49"/>
      <c r="H347" s="49"/>
      <c r="I347" s="21" t="s">
        <v>26</v>
      </c>
      <c r="J347" s="22">
        <f>'[1]Тариф.смета табл.1-4'!R347</f>
        <v>0</v>
      </c>
      <c r="K347" s="22">
        <v>0</v>
      </c>
      <c r="L347" s="22">
        <f t="shared" si="6"/>
        <v>0</v>
      </c>
      <c r="M347" s="23">
        <v>0</v>
      </c>
      <c r="N347" s="24" t="s">
        <v>27</v>
      </c>
      <c r="Q347" s="36"/>
    </row>
    <row r="348" spans="1:17" s="1" customFormat="1" ht="12" x14ac:dyDescent="0.2">
      <c r="A348" s="21" t="s">
        <v>65</v>
      </c>
      <c r="B348" s="49" t="s">
        <v>523</v>
      </c>
      <c r="C348" s="49"/>
      <c r="D348" s="49"/>
      <c r="E348" s="49"/>
      <c r="F348" s="49"/>
      <c r="G348" s="49"/>
      <c r="H348" s="49"/>
      <c r="I348" s="21" t="s">
        <v>26</v>
      </c>
      <c r="J348" s="22">
        <f>'[1]Тариф.смета табл.1-4'!R348</f>
        <v>0</v>
      </c>
      <c r="K348" s="22">
        <v>0</v>
      </c>
      <c r="L348" s="22">
        <f t="shared" si="6"/>
        <v>0</v>
      </c>
      <c r="M348" s="23">
        <v>0</v>
      </c>
      <c r="N348" s="24" t="s">
        <v>27</v>
      </c>
      <c r="Q348" s="36"/>
    </row>
    <row r="349" spans="1:17" s="1" customFormat="1" ht="12" x14ac:dyDescent="0.2">
      <c r="A349" s="21" t="s">
        <v>105</v>
      </c>
      <c r="B349" s="54" t="s">
        <v>524</v>
      </c>
      <c r="C349" s="54"/>
      <c r="D349" s="54"/>
      <c r="E349" s="54"/>
      <c r="F349" s="54"/>
      <c r="G349" s="54"/>
      <c r="H349" s="54"/>
      <c r="I349" s="21" t="s">
        <v>26</v>
      </c>
      <c r="J349" s="22">
        <f>'[1]Тариф.смета табл.1-4'!R349</f>
        <v>0</v>
      </c>
      <c r="K349" s="22">
        <v>0</v>
      </c>
      <c r="L349" s="22">
        <f t="shared" si="6"/>
        <v>0</v>
      </c>
      <c r="M349" s="23">
        <v>0</v>
      </c>
      <c r="N349" s="24" t="s">
        <v>27</v>
      </c>
      <c r="Q349" s="36"/>
    </row>
    <row r="350" spans="1:17" s="1" customFormat="1" ht="24" customHeight="1" x14ac:dyDescent="0.2">
      <c r="A350" s="21" t="s">
        <v>525</v>
      </c>
      <c r="B350" s="60" t="s">
        <v>526</v>
      </c>
      <c r="C350" s="60"/>
      <c r="D350" s="60"/>
      <c r="E350" s="60"/>
      <c r="F350" s="60"/>
      <c r="G350" s="60"/>
      <c r="H350" s="60"/>
      <c r="I350" s="21" t="s">
        <v>26</v>
      </c>
      <c r="J350" s="22">
        <f>'[1]Тариф.смета табл.1-4'!R350</f>
        <v>0</v>
      </c>
      <c r="K350" s="22">
        <v>0</v>
      </c>
      <c r="L350" s="22">
        <f t="shared" ref="L350:L375" si="7">K350-J350</f>
        <v>0</v>
      </c>
      <c r="M350" s="23">
        <v>0</v>
      </c>
      <c r="N350" s="24" t="s">
        <v>27</v>
      </c>
      <c r="Q350" s="36"/>
    </row>
    <row r="351" spans="1:17" s="1" customFormat="1" ht="12" x14ac:dyDescent="0.2">
      <c r="A351" s="21" t="s">
        <v>107</v>
      </c>
      <c r="B351" s="54" t="s">
        <v>527</v>
      </c>
      <c r="C351" s="54"/>
      <c r="D351" s="54"/>
      <c r="E351" s="54"/>
      <c r="F351" s="54"/>
      <c r="G351" s="54"/>
      <c r="H351" s="54"/>
      <c r="I351" s="21" t="s">
        <v>26</v>
      </c>
      <c r="J351" s="22">
        <f>'[1]Тариф.смета табл.1-4'!R351</f>
        <v>0</v>
      </c>
      <c r="K351" s="22">
        <v>0</v>
      </c>
      <c r="L351" s="22">
        <f t="shared" si="7"/>
        <v>0</v>
      </c>
      <c r="M351" s="23">
        <v>0</v>
      </c>
      <c r="N351" s="24" t="s">
        <v>27</v>
      </c>
      <c r="Q351" s="36"/>
    </row>
    <row r="352" spans="1:17" s="1" customFormat="1" ht="24" customHeight="1" x14ac:dyDescent="0.2">
      <c r="A352" s="21" t="s">
        <v>528</v>
      </c>
      <c r="B352" s="60" t="s">
        <v>529</v>
      </c>
      <c r="C352" s="60"/>
      <c r="D352" s="60"/>
      <c r="E352" s="60"/>
      <c r="F352" s="60"/>
      <c r="G352" s="60"/>
      <c r="H352" s="60"/>
      <c r="I352" s="21" t="s">
        <v>26</v>
      </c>
      <c r="J352" s="22">
        <f>'[1]Тариф.смета табл.1-4'!R352</f>
        <v>0</v>
      </c>
      <c r="K352" s="22">
        <v>0</v>
      </c>
      <c r="L352" s="22">
        <f t="shared" si="7"/>
        <v>0</v>
      </c>
      <c r="M352" s="23">
        <v>0</v>
      </c>
      <c r="N352" s="24" t="s">
        <v>27</v>
      </c>
      <c r="Q352" s="36"/>
    </row>
    <row r="353" spans="1:17" s="1" customFormat="1" ht="12" x14ac:dyDescent="0.2">
      <c r="A353" s="21" t="s">
        <v>66</v>
      </c>
      <c r="B353" s="49" t="s">
        <v>530</v>
      </c>
      <c r="C353" s="49"/>
      <c r="D353" s="49"/>
      <c r="E353" s="49"/>
      <c r="F353" s="49"/>
      <c r="G353" s="49"/>
      <c r="H353" s="49"/>
      <c r="I353" s="21" t="s">
        <v>26</v>
      </c>
      <c r="J353" s="22">
        <f>'[1]Тариф.смета табл.1-4'!R353</f>
        <v>0</v>
      </c>
      <c r="K353" s="22">
        <v>0</v>
      </c>
      <c r="L353" s="22">
        <f t="shared" si="7"/>
        <v>0</v>
      </c>
      <c r="M353" s="23">
        <v>0</v>
      </c>
      <c r="N353" s="24" t="s">
        <v>27</v>
      </c>
      <c r="Q353" s="36"/>
    </row>
    <row r="354" spans="1:17" s="1" customFormat="1" ht="12" x14ac:dyDescent="0.2">
      <c r="A354" s="21" t="s">
        <v>67</v>
      </c>
      <c r="B354" s="49" t="s">
        <v>531</v>
      </c>
      <c r="C354" s="49"/>
      <c r="D354" s="49"/>
      <c r="E354" s="49"/>
      <c r="F354" s="49"/>
      <c r="G354" s="49"/>
      <c r="H354" s="49"/>
      <c r="I354" s="21" t="s">
        <v>26</v>
      </c>
      <c r="J354" s="22">
        <f>'[1]Тариф.смета табл.1-4'!R354</f>
        <v>0</v>
      </c>
      <c r="K354" s="22">
        <v>0</v>
      </c>
      <c r="L354" s="22">
        <f t="shared" si="7"/>
        <v>0</v>
      </c>
      <c r="M354" s="23">
        <v>0</v>
      </c>
      <c r="N354" s="24" t="s">
        <v>27</v>
      </c>
      <c r="Q354" s="36"/>
    </row>
    <row r="355" spans="1:17" s="1" customFormat="1" ht="12" x14ac:dyDescent="0.2">
      <c r="A355" s="21" t="s">
        <v>125</v>
      </c>
      <c r="B355" s="48" t="s">
        <v>118</v>
      </c>
      <c r="C355" s="48"/>
      <c r="D355" s="48"/>
      <c r="E355" s="48"/>
      <c r="F355" s="48"/>
      <c r="G355" s="48"/>
      <c r="H355" s="48"/>
      <c r="I355" s="21" t="s">
        <v>250</v>
      </c>
      <c r="J355" s="22">
        <f>'[1]Тариф.смета табл.1-4'!R355</f>
        <v>0</v>
      </c>
      <c r="K355" s="22">
        <v>0</v>
      </c>
      <c r="L355" s="22">
        <f t="shared" si="7"/>
        <v>0</v>
      </c>
      <c r="M355" s="23">
        <v>0</v>
      </c>
      <c r="N355" s="24" t="s">
        <v>27</v>
      </c>
      <c r="Q355" s="36"/>
    </row>
    <row r="356" spans="1:17" s="1" customFormat="1" ht="36" customHeight="1" x14ac:dyDescent="0.2">
      <c r="A356" s="21" t="s">
        <v>127</v>
      </c>
      <c r="B356" s="50" t="s">
        <v>532</v>
      </c>
      <c r="C356" s="50"/>
      <c r="D356" s="50"/>
      <c r="E356" s="50"/>
      <c r="F356" s="50"/>
      <c r="G356" s="50"/>
      <c r="H356" s="50"/>
      <c r="I356" s="21" t="s">
        <v>26</v>
      </c>
      <c r="J356" s="22">
        <f>'[1]Тариф.смета табл.1-4'!R356</f>
        <v>0</v>
      </c>
      <c r="K356" s="22">
        <v>0</v>
      </c>
      <c r="L356" s="22">
        <f t="shared" si="7"/>
        <v>0</v>
      </c>
      <c r="M356" s="23">
        <v>0</v>
      </c>
      <c r="N356" s="24" t="s">
        <v>27</v>
      </c>
      <c r="Q356" s="36"/>
    </row>
    <row r="357" spans="1:17" s="1" customFormat="1" ht="12" x14ac:dyDescent="0.2">
      <c r="A357" s="21" t="s">
        <v>128</v>
      </c>
      <c r="B357" s="54" t="s">
        <v>533</v>
      </c>
      <c r="C357" s="54"/>
      <c r="D357" s="54"/>
      <c r="E357" s="54"/>
      <c r="F357" s="54"/>
      <c r="G357" s="54"/>
      <c r="H357" s="54"/>
      <c r="I357" s="21" t="s">
        <v>26</v>
      </c>
      <c r="J357" s="22">
        <f>'[1]Тариф.смета табл.1-4'!R357</f>
        <v>0</v>
      </c>
      <c r="K357" s="22">
        <v>0</v>
      </c>
      <c r="L357" s="22">
        <f t="shared" si="7"/>
        <v>0</v>
      </c>
      <c r="M357" s="23">
        <v>0</v>
      </c>
      <c r="N357" s="24" t="s">
        <v>27</v>
      </c>
      <c r="Q357" s="36"/>
    </row>
    <row r="358" spans="1:17" s="1" customFormat="1" ht="24" customHeight="1" x14ac:dyDescent="0.2">
      <c r="A358" s="21" t="s">
        <v>129</v>
      </c>
      <c r="B358" s="56" t="s">
        <v>534</v>
      </c>
      <c r="C358" s="56"/>
      <c r="D358" s="56"/>
      <c r="E358" s="56"/>
      <c r="F358" s="56"/>
      <c r="G358" s="56"/>
      <c r="H358" s="56"/>
      <c r="I358" s="21" t="s">
        <v>26</v>
      </c>
      <c r="J358" s="22">
        <f>'[1]Тариф.смета табл.1-4'!R358</f>
        <v>0</v>
      </c>
      <c r="K358" s="22">
        <v>0</v>
      </c>
      <c r="L358" s="22">
        <f t="shared" si="7"/>
        <v>0</v>
      </c>
      <c r="M358" s="23">
        <v>0</v>
      </c>
      <c r="N358" s="24" t="s">
        <v>27</v>
      </c>
      <c r="Q358" s="36"/>
    </row>
    <row r="359" spans="1:17" s="1" customFormat="1" ht="12" x14ac:dyDescent="0.2">
      <c r="A359" s="21" t="s">
        <v>130</v>
      </c>
      <c r="B359" s="54" t="s">
        <v>535</v>
      </c>
      <c r="C359" s="54"/>
      <c r="D359" s="54"/>
      <c r="E359" s="54"/>
      <c r="F359" s="54"/>
      <c r="G359" s="54"/>
      <c r="H359" s="54"/>
      <c r="I359" s="21" t="s">
        <v>26</v>
      </c>
      <c r="J359" s="22">
        <f>'[1]Тариф.смета табл.1-4'!R359</f>
        <v>0</v>
      </c>
      <c r="K359" s="22">
        <v>0</v>
      </c>
      <c r="L359" s="22">
        <f t="shared" si="7"/>
        <v>0</v>
      </c>
      <c r="M359" s="23">
        <v>0</v>
      </c>
      <c r="N359" s="24" t="s">
        <v>27</v>
      </c>
      <c r="Q359" s="36"/>
    </row>
    <row r="360" spans="1:17" s="1" customFormat="1" ht="24" customHeight="1" x14ac:dyDescent="0.2">
      <c r="A360" s="21" t="s">
        <v>131</v>
      </c>
      <c r="B360" s="50" t="s">
        <v>536</v>
      </c>
      <c r="C360" s="50"/>
      <c r="D360" s="50"/>
      <c r="E360" s="50"/>
      <c r="F360" s="50"/>
      <c r="G360" s="50"/>
      <c r="H360" s="50"/>
      <c r="I360" s="21" t="s">
        <v>250</v>
      </c>
      <c r="J360" s="22">
        <f>'[1]Тариф.смета табл.1-4'!R360</f>
        <v>0</v>
      </c>
      <c r="K360" s="22">
        <v>0</v>
      </c>
      <c r="L360" s="22">
        <f t="shared" si="7"/>
        <v>0</v>
      </c>
      <c r="M360" s="23">
        <v>0</v>
      </c>
      <c r="N360" s="24" t="s">
        <v>27</v>
      </c>
      <c r="Q360" s="36"/>
    </row>
    <row r="361" spans="1:17" s="1" customFormat="1" ht="12" x14ac:dyDescent="0.2">
      <c r="A361" s="21" t="s">
        <v>537</v>
      </c>
      <c r="B361" s="54" t="s">
        <v>538</v>
      </c>
      <c r="C361" s="54"/>
      <c r="D361" s="54"/>
      <c r="E361" s="54"/>
      <c r="F361" s="54"/>
      <c r="G361" s="54"/>
      <c r="H361" s="54"/>
      <c r="I361" s="21" t="s">
        <v>26</v>
      </c>
      <c r="J361" s="22">
        <f>'[1]Тариф.смета табл.1-4'!R361</f>
        <v>0</v>
      </c>
      <c r="K361" s="22">
        <v>0</v>
      </c>
      <c r="L361" s="22">
        <f t="shared" si="7"/>
        <v>0</v>
      </c>
      <c r="M361" s="23">
        <v>0</v>
      </c>
      <c r="N361" s="24" t="s">
        <v>27</v>
      </c>
      <c r="Q361" s="36"/>
    </row>
    <row r="362" spans="1:17" s="1" customFormat="1" ht="12" x14ac:dyDescent="0.2">
      <c r="A362" s="21" t="s">
        <v>539</v>
      </c>
      <c r="B362" s="54" t="s">
        <v>540</v>
      </c>
      <c r="C362" s="54"/>
      <c r="D362" s="54"/>
      <c r="E362" s="54"/>
      <c r="F362" s="54"/>
      <c r="G362" s="54"/>
      <c r="H362" s="54"/>
      <c r="I362" s="21" t="s">
        <v>26</v>
      </c>
      <c r="J362" s="22">
        <f>'[1]Тариф.смета табл.1-4'!R362</f>
        <v>0</v>
      </c>
      <c r="K362" s="22">
        <v>0</v>
      </c>
      <c r="L362" s="22">
        <f t="shared" si="7"/>
        <v>0</v>
      </c>
      <c r="M362" s="23">
        <v>0</v>
      </c>
      <c r="N362" s="24" t="s">
        <v>27</v>
      </c>
      <c r="Q362" s="36"/>
    </row>
    <row r="363" spans="1:17" s="1" customFormat="1" ht="12" x14ac:dyDescent="0.2">
      <c r="A363" s="21" t="s">
        <v>541</v>
      </c>
      <c r="B363" s="54" t="s">
        <v>542</v>
      </c>
      <c r="C363" s="54"/>
      <c r="D363" s="54"/>
      <c r="E363" s="54"/>
      <c r="F363" s="54"/>
      <c r="G363" s="54"/>
      <c r="H363" s="54"/>
      <c r="I363" s="21" t="s">
        <v>26</v>
      </c>
      <c r="J363" s="22">
        <f>'[1]Тариф.смета табл.1-4'!R363</f>
        <v>0</v>
      </c>
      <c r="K363" s="22">
        <v>0</v>
      </c>
      <c r="L363" s="22">
        <f t="shared" si="7"/>
        <v>0</v>
      </c>
      <c r="M363" s="23">
        <v>0</v>
      </c>
      <c r="N363" s="24" t="s">
        <v>27</v>
      </c>
      <c r="Q363" s="36"/>
    </row>
    <row r="364" spans="1:17" s="1" customFormat="1" ht="12" x14ac:dyDescent="0.2">
      <c r="A364" s="21" t="s">
        <v>543</v>
      </c>
      <c r="B364" s="48" t="s">
        <v>544</v>
      </c>
      <c r="C364" s="48"/>
      <c r="D364" s="48"/>
      <c r="E364" s="48"/>
      <c r="F364" s="48"/>
      <c r="G364" s="48"/>
      <c r="H364" s="48"/>
      <c r="I364" s="21" t="s">
        <v>26</v>
      </c>
      <c r="J364" s="22">
        <f>'[1]Тариф.смета табл.1-4'!R364</f>
        <v>0</v>
      </c>
      <c r="K364" s="22">
        <v>0</v>
      </c>
      <c r="L364" s="22">
        <f t="shared" si="7"/>
        <v>0</v>
      </c>
      <c r="M364" s="23">
        <v>0</v>
      </c>
      <c r="N364" s="24" t="s">
        <v>27</v>
      </c>
      <c r="Q364" s="36"/>
    </row>
    <row r="365" spans="1:17" s="1" customFormat="1" ht="12" x14ac:dyDescent="0.2">
      <c r="A365" s="21" t="s">
        <v>545</v>
      </c>
      <c r="B365" s="49" t="s">
        <v>546</v>
      </c>
      <c r="C365" s="49"/>
      <c r="D365" s="49"/>
      <c r="E365" s="49"/>
      <c r="F365" s="49"/>
      <c r="G365" s="49"/>
      <c r="H365" s="49"/>
      <c r="I365" s="21" t="s">
        <v>26</v>
      </c>
      <c r="J365" s="22">
        <f>'[1]Тариф.смета табл.1-4'!R365</f>
        <v>0</v>
      </c>
      <c r="K365" s="22">
        <v>0</v>
      </c>
      <c r="L365" s="22">
        <f t="shared" si="7"/>
        <v>0</v>
      </c>
      <c r="M365" s="23">
        <v>0</v>
      </c>
      <c r="N365" s="24" t="s">
        <v>27</v>
      </c>
      <c r="Q365" s="36"/>
    </row>
    <row r="366" spans="1:17" s="1" customFormat="1" ht="12" x14ac:dyDescent="0.2">
      <c r="A366" s="21" t="s">
        <v>547</v>
      </c>
      <c r="B366" s="49" t="s">
        <v>548</v>
      </c>
      <c r="C366" s="49"/>
      <c r="D366" s="49"/>
      <c r="E366" s="49"/>
      <c r="F366" s="49"/>
      <c r="G366" s="49"/>
      <c r="H366" s="49"/>
      <c r="I366" s="21" t="s">
        <v>26</v>
      </c>
      <c r="J366" s="22">
        <f>'[1]Тариф.смета табл.1-4'!R366</f>
        <v>0</v>
      </c>
      <c r="K366" s="22">
        <v>0</v>
      </c>
      <c r="L366" s="22">
        <f t="shared" si="7"/>
        <v>0</v>
      </c>
      <c r="M366" s="23">
        <v>0</v>
      </c>
      <c r="N366" s="24" t="s">
        <v>27</v>
      </c>
      <c r="Q366" s="36"/>
    </row>
    <row r="367" spans="1:17" s="1" customFormat="1" ht="12" x14ac:dyDescent="0.2">
      <c r="A367" s="21" t="s">
        <v>549</v>
      </c>
      <c r="B367" s="49" t="s">
        <v>224</v>
      </c>
      <c r="C367" s="49"/>
      <c r="D367" s="49"/>
      <c r="E367" s="49"/>
      <c r="F367" s="49"/>
      <c r="G367" s="49"/>
      <c r="H367" s="49"/>
      <c r="I367" s="21" t="s">
        <v>26</v>
      </c>
      <c r="J367" s="22">
        <f>'[1]Тариф.смета табл.1-4'!R367</f>
        <v>0</v>
      </c>
      <c r="K367" s="22">
        <v>0</v>
      </c>
      <c r="L367" s="22">
        <f t="shared" si="7"/>
        <v>0</v>
      </c>
      <c r="M367" s="23">
        <v>0</v>
      </c>
      <c r="N367" s="24" t="s">
        <v>27</v>
      </c>
      <c r="Q367" s="36"/>
    </row>
    <row r="368" spans="1:17" s="1" customFormat="1" ht="12" x14ac:dyDescent="0.2">
      <c r="A368" s="21" t="s">
        <v>550</v>
      </c>
      <c r="B368" s="49" t="s">
        <v>551</v>
      </c>
      <c r="C368" s="49"/>
      <c r="D368" s="49"/>
      <c r="E368" s="49"/>
      <c r="F368" s="49"/>
      <c r="G368" s="49"/>
      <c r="H368" s="49"/>
      <c r="I368" s="21" t="s">
        <v>26</v>
      </c>
      <c r="J368" s="22">
        <f>'[1]Тариф.смета табл.1-4'!R368</f>
        <v>0</v>
      </c>
      <c r="K368" s="22">
        <v>0</v>
      </c>
      <c r="L368" s="22">
        <f t="shared" si="7"/>
        <v>0</v>
      </c>
      <c r="M368" s="23">
        <v>0</v>
      </c>
      <c r="N368" s="24" t="s">
        <v>27</v>
      </c>
      <c r="Q368" s="36"/>
    </row>
    <row r="369" spans="1:17" s="1" customFormat="1" ht="12" x14ac:dyDescent="0.2">
      <c r="A369" s="21" t="s">
        <v>552</v>
      </c>
      <c r="B369" s="48" t="s">
        <v>118</v>
      </c>
      <c r="C369" s="48"/>
      <c r="D369" s="48"/>
      <c r="E369" s="48"/>
      <c r="F369" s="48"/>
      <c r="G369" s="48"/>
      <c r="H369" s="48"/>
      <c r="I369" s="21" t="s">
        <v>250</v>
      </c>
      <c r="J369" s="22">
        <f>'[1]Тариф.смета табл.1-4'!R369</f>
        <v>0</v>
      </c>
      <c r="K369" s="22">
        <v>0</v>
      </c>
      <c r="L369" s="22">
        <f t="shared" si="7"/>
        <v>0</v>
      </c>
      <c r="M369" s="23">
        <v>0</v>
      </c>
      <c r="N369" s="24" t="s">
        <v>27</v>
      </c>
      <c r="Q369" s="36"/>
    </row>
    <row r="370" spans="1:17" s="1" customFormat="1" ht="24" customHeight="1" x14ac:dyDescent="0.2">
      <c r="A370" s="21" t="s">
        <v>553</v>
      </c>
      <c r="B370" s="50" t="s">
        <v>554</v>
      </c>
      <c r="C370" s="50"/>
      <c r="D370" s="50"/>
      <c r="E370" s="50"/>
      <c r="F370" s="50"/>
      <c r="G370" s="50"/>
      <c r="H370" s="50"/>
      <c r="I370" s="21" t="s">
        <v>26</v>
      </c>
      <c r="J370" s="22">
        <f>'[1]Тариф.смета табл.1-4'!R370</f>
        <v>0</v>
      </c>
      <c r="K370" s="22">
        <v>0</v>
      </c>
      <c r="L370" s="22">
        <f t="shared" si="7"/>
        <v>0</v>
      </c>
      <c r="M370" s="23">
        <v>0</v>
      </c>
      <c r="N370" s="24" t="s">
        <v>27</v>
      </c>
      <c r="Q370" s="36"/>
    </row>
    <row r="371" spans="1:17" s="1" customFormat="1" ht="12" x14ac:dyDescent="0.2">
      <c r="A371" s="21" t="s">
        <v>555</v>
      </c>
      <c r="B371" s="49" t="s">
        <v>556</v>
      </c>
      <c r="C371" s="49"/>
      <c r="D371" s="49"/>
      <c r="E371" s="49"/>
      <c r="F371" s="49"/>
      <c r="G371" s="49"/>
      <c r="H371" s="49"/>
      <c r="I371" s="21" t="s">
        <v>26</v>
      </c>
      <c r="J371" s="22">
        <f>'[1]Тариф.смета табл.1-4'!R371</f>
        <v>0</v>
      </c>
      <c r="K371" s="22">
        <v>0</v>
      </c>
      <c r="L371" s="22">
        <f t="shared" si="7"/>
        <v>0</v>
      </c>
      <c r="M371" s="23">
        <v>0</v>
      </c>
      <c r="N371" s="24" t="s">
        <v>27</v>
      </c>
      <c r="Q371" s="36"/>
    </row>
    <row r="372" spans="1:17" s="1" customFormat="1" ht="12" x14ac:dyDescent="0.2">
      <c r="A372" s="21" t="s">
        <v>557</v>
      </c>
      <c r="B372" s="54" t="s">
        <v>558</v>
      </c>
      <c r="C372" s="54"/>
      <c r="D372" s="54"/>
      <c r="E372" s="54"/>
      <c r="F372" s="54"/>
      <c r="G372" s="54"/>
      <c r="H372" s="54"/>
      <c r="I372" s="21" t="s">
        <v>26</v>
      </c>
      <c r="J372" s="22">
        <f>'[1]Тариф.смета табл.1-4'!R372</f>
        <v>0</v>
      </c>
      <c r="K372" s="22">
        <v>0</v>
      </c>
      <c r="L372" s="22">
        <f t="shared" si="7"/>
        <v>0</v>
      </c>
      <c r="M372" s="23">
        <v>0</v>
      </c>
      <c r="N372" s="24" t="s">
        <v>27</v>
      </c>
      <c r="Q372" s="36"/>
    </row>
    <row r="373" spans="1:17" s="1" customFormat="1" ht="12" x14ac:dyDescent="0.2">
      <c r="A373" s="21" t="s">
        <v>559</v>
      </c>
      <c r="B373" s="49" t="s">
        <v>560</v>
      </c>
      <c r="C373" s="49"/>
      <c r="D373" s="49"/>
      <c r="E373" s="49"/>
      <c r="F373" s="49"/>
      <c r="G373" s="49"/>
      <c r="H373" s="49"/>
      <c r="I373" s="21" t="s">
        <v>26</v>
      </c>
      <c r="J373" s="22">
        <f>'[1]Тариф.смета табл.1-4'!R373</f>
        <v>0</v>
      </c>
      <c r="K373" s="22">
        <v>0</v>
      </c>
      <c r="L373" s="22">
        <f t="shared" si="7"/>
        <v>0</v>
      </c>
      <c r="M373" s="23">
        <v>0</v>
      </c>
      <c r="N373" s="24" t="s">
        <v>27</v>
      </c>
      <c r="Q373" s="36"/>
    </row>
    <row r="374" spans="1:17" s="1" customFormat="1" ht="12" x14ac:dyDescent="0.2">
      <c r="A374" s="21" t="s">
        <v>561</v>
      </c>
      <c r="B374" s="54" t="s">
        <v>562</v>
      </c>
      <c r="C374" s="54"/>
      <c r="D374" s="54"/>
      <c r="E374" s="54"/>
      <c r="F374" s="54"/>
      <c r="G374" s="54"/>
      <c r="H374" s="54"/>
      <c r="I374" s="21" t="s">
        <v>26</v>
      </c>
      <c r="J374" s="22">
        <f>'[1]Тариф.смета табл.1-4'!R374</f>
        <v>0</v>
      </c>
      <c r="K374" s="22">
        <v>0</v>
      </c>
      <c r="L374" s="22">
        <f t="shared" si="7"/>
        <v>0</v>
      </c>
      <c r="M374" s="23">
        <v>0</v>
      </c>
      <c r="N374" s="24" t="s">
        <v>27</v>
      </c>
      <c r="Q374" s="36"/>
    </row>
    <row r="375" spans="1:17" s="1" customFormat="1" ht="24" customHeight="1" x14ac:dyDescent="0.2">
      <c r="A375" s="21" t="s">
        <v>563</v>
      </c>
      <c r="B375" s="50" t="s">
        <v>564</v>
      </c>
      <c r="C375" s="50"/>
      <c r="D375" s="50"/>
      <c r="E375" s="50"/>
      <c r="F375" s="50"/>
      <c r="G375" s="50"/>
      <c r="H375" s="50"/>
      <c r="I375" s="21" t="s">
        <v>250</v>
      </c>
      <c r="J375" s="22">
        <f>'[1]Тариф.смета табл.1-4'!R375</f>
        <v>0</v>
      </c>
      <c r="K375" s="22">
        <v>0</v>
      </c>
      <c r="L375" s="22">
        <f t="shared" si="7"/>
        <v>0</v>
      </c>
      <c r="M375" s="23">
        <v>0</v>
      </c>
      <c r="N375" s="24" t="s">
        <v>27</v>
      </c>
      <c r="Q375" s="36"/>
    </row>
    <row r="376" spans="1:17" x14ac:dyDescent="0.25">
      <c r="A376" s="61" t="s">
        <v>565</v>
      </c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</row>
    <row r="377" spans="1:17" s="1" customFormat="1" ht="12" x14ac:dyDescent="0.2">
      <c r="A377" s="21" t="s">
        <v>566</v>
      </c>
      <c r="B377" s="48" t="s">
        <v>567</v>
      </c>
      <c r="C377" s="48"/>
      <c r="D377" s="48"/>
      <c r="E377" s="48"/>
      <c r="F377" s="48"/>
      <c r="G377" s="48"/>
      <c r="H377" s="48"/>
      <c r="I377" s="21" t="s">
        <v>26</v>
      </c>
      <c r="J377" s="22">
        <f>J383</f>
        <v>23.626529338892372</v>
      </c>
      <c r="K377" s="22">
        <f>K21</f>
        <v>0</v>
      </c>
      <c r="L377" s="22">
        <f>K377-J377</f>
        <v>-23.626529338892372</v>
      </c>
      <c r="M377" s="23">
        <f>K377/J377</f>
        <v>0</v>
      </c>
      <c r="N377" s="24" t="s">
        <v>27</v>
      </c>
      <c r="Q377" s="36"/>
    </row>
    <row r="378" spans="1:17" s="1" customFormat="1" ht="12" x14ac:dyDescent="0.2">
      <c r="A378" s="21" t="s">
        <v>568</v>
      </c>
      <c r="B378" s="49" t="s">
        <v>29</v>
      </c>
      <c r="C378" s="49"/>
      <c r="D378" s="49"/>
      <c r="E378" s="49"/>
      <c r="F378" s="49"/>
      <c r="G378" s="49"/>
      <c r="H378" s="49"/>
      <c r="I378" s="21" t="s">
        <v>26</v>
      </c>
      <c r="J378" s="22">
        <f>'[1]Тариф.смета табл.1-4'!R378</f>
        <v>0</v>
      </c>
      <c r="K378" s="22">
        <v>0</v>
      </c>
      <c r="L378" s="22">
        <f t="shared" ref="L378:L441" si="8">K378-J378</f>
        <v>0</v>
      </c>
      <c r="M378" s="23">
        <v>0</v>
      </c>
      <c r="N378" s="24" t="s">
        <v>27</v>
      </c>
      <c r="Q378" s="36"/>
    </row>
    <row r="379" spans="1:17" s="1" customFormat="1" ht="24" customHeight="1" x14ac:dyDescent="0.2">
      <c r="A379" s="21" t="s">
        <v>569</v>
      </c>
      <c r="B379" s="56" t="s">
        <v>31</v>
      </c>
      <c r="C379" s="56"/>
      <c r="D379" s="56"/>
      <c r="E379" s="56"/>
      <c r="F379" s="56"/>
      <c r="G379" s="56"/>
      <c r="H379" s="56"/>
      <c r="I379" s="21" t="s">
        <v>26</v>
      </c>
      <c r="J379" s="22">
        <f>'[1]Тариф.смета табл.1-4'!R379</f>
        <v>0</v>
      </c>
      <c r="K379" s="22">
        <v>0</v>
      </c>
      <c r="L379" s="22">
        <f t="shared" si="8"/>
        <v>0</v>
      </c>
      <c r="M379" s="23">
        <v>0</v>
      </c>
      <c r="N379" s="24" t="s">
        <v>27</v>
      </c>
      <c r="Q379" s="36"/>
    </row>
    <row r="380" spans="1:17" s="1" customFormat="1" ht="24" customHeight="1" x14ac:dyDescent="0.2">
      <c r="A380" s="21" t="s">
        <v>570</v>
      </c>
      <c r="B380" s="56" t="s">
        <v>33</v>
      </c>
      <c r="C380" s="56"/>
      <c r="D380" s="56"/>
      <c r="E380" s="56"/>
      <c r="F380" s="56"/>
      <c r="G380" s="56"/>
      <c r="H380" s="56"/>
      <c r="I380" s="21" t="s">
        <v>26</v>
      </c>
      <c r="J380" s="22">
        <f>'[1]Тариф.смета табл.1-4'!R380</f>
        <v>0</v>
      </c>
      <c r="K380" s="22">
        <v>0</v>
      </c>
      <c r="L380" s="22">
        <f t="shared" si="8"/>
        <v>0</v>
      </c>
      <c r="M380" s="23">
        <v>0</v>
      </c>
      <c r="N380" s="24" t="s">
        <v>27</v>
      </c>
      <c r="Q380" s="36"/>
    </row>
    <row r="381" spans="1:17" s="1" customFormat="1" ht="24" customHeight="1" x14ac:dyDescent="0.2">
      <c r="A381" s="21" t="s">
        <v>571</v>
      </c>
      <c r="B381" s="56" t="s">
        <v>35</v>
      </c>
      <c r="C381" s="56"/>
      <c r="D381" s="56"/>
      <c r="E381" s="56"/>
      <c r="F381" s="56"/>
      <c r="G381" s="56"/>
      <c r="H381" s="56"/>
      <c r="I381" s="21" t="s">
        <v>26</v>
      </c>
      <c r="J381" s="22">
        <f>'[1]Тариф.смета табл.1-4'!R381</f>
        <v>0</v>
      </c>
      <c r="K381" s="22">
        <v>0</v>
      </c>
      <c r="L381" s="22">
        <f t="shared" si="8"/>
        <v>0</v>
      </c>
      <c r="M381" s="23">
        <v>0</v>
      </c>
      <c r="N381" s="24" t="s">
        <v>27</v>
      </c>
      <c r="Q381" s="36"/>
    </row>
    <row r="382" spans="1:17" s="1" customFormat="1" ht="12" x14ac:dyDescent="0.2">
      <c r="A382" s="21" t="s">
        <v>572</v>
      </c>
      <c r="B382" s="49" t="s">
        <v>37</v>
      </c>
      <c r="C382" s="49"/>
      <c r="D382" s="49"/>
      <c r="E382" s="49"/>
      <c r="F382" s="49"/>
      <c r="G382" s="49"/>
      <c r="H382" s="49"/>
      <c r="I382" s="21" t="s">
        <v>26</v>
      </c>
      <c r="J382" s="22">
        <f>'[1]Тариф.смета табл.1-4'!R382</f>
        <v>0</v>
      </c>
      <c r="K382" s="22">
        <v>0</v>
      </c>
      <c r="L382" s="22">
        <f t="shared" si="8"/>
        <v>0</v>
      </c>
      <c r="M382" s="23">
        <v>0</v>
      </c>
      <c r="N382" s="24" t="s">
        <v>27</v>
      </c>
      <c r="Q382" s="36"/>
    </row>
    <row r="383" spans="1:17" s="1" customFormat="1" ht="12" x14ac:dyDescent="0.2">
      <c r="A383" s="21" t="s">
        <v>573</v>
      </c>
      <c r="B383" s="49" t="s">
        <v>39</v>
      </c>
      <c r="C383" s="49"/>
      <c r="D383" s="49"/>
      <c r="E383" s="49"/>
      <c r="F383" s="49"/>
      <c r="G383" s="49"/>
      <c r="H383" s="49"/>
      <c r="I383" s="21" t="s">
        <v>26</v>
      </c>
      <c r="J383" s="22">
        <f>J397+J404+J405+J408+J409+J412+J420+J407+J430</f>
        <v>23.626529338892372</v>
      </c>
      <c r="K383" s="22">
        <f>K377</f>
        <v>0</v>
      </c>
      <c r="L383" s="22">
        <f t="shared" si="8"/>
        <v>-23.626529338892372</v>
      </c>
      <c r="M383" s="23">
        <f>L383/J383</f>
        <v>-1</v>
      </c>
      <c r="N383" s="24" t="s">
        <v>27</v>
      </c>
      <c r="P383" s="2"/>
      <c r="Q383" s="36"/>
    </row>
    <row r="384" spans="1:17" s="1" customFormat="1" ht="12" x14ac:dyDescent="0.2">
      <c r="A384" s="21" t="s">
        <v>574</v>
      </c>
      <c r="B384" s="49" t="s">
        <v>41</v>
      </c>
      <c r="C384" s="49"/>
      <c r="D384" s="49"/>
      <c r="E384" s="49"/>
      <c r="F384" s="49"/>
      <c r="G384" s="49"/>
      <c r="H384" s="49"/>
      <c r="I384" s="21" t="s">
        <v>26</v>
      </c>
      <c r="J384" s="22">
        <f>'[1]Тариф.смета табл.1-4'!R384</f>
        <v>0</v>
      </c>
      <c r="K384" s="22">
        <v>0</v>
      </c>
      <c r="L384" s="22">
        <f t="shared" si="8"/>
        <v>0</v>
      </c>
      <c r="M384" s="23">
        <v>0</v>
      </c>
      <c r="N384" s="24" t="s">
        <v>27</v>
      </c>
      <c r="Q384" s="36"/>
    </row>
    <row r="385" spans="1:17" s="1" customFormat="1" ht="12" x14ac:dyDescent="0.2">
      <c r="A385" s="21" t="s">
        <v>575</v>
      </c>
      <c r="B385" s="49" t="s">
        <v>43</v>
      </c>
      <c r="C385" s="49"/>
      <c r="D385" s="49"/>
      <c r="E385" s="49"/>
      <c r="F385" s="49"/>
      <c r="G385" s="49"/>
      <c r="H385" s="49"/>
      <c r="I385" s="21" t="s">
        <v>26</v>
      </c>
      <c r="J385" s="22">
        <f>'[1]Тариф.смета табл.1-4'!R385</f>
        <v>0</v>
      </c>
      <c r="K385" s="22">
        <v>0</v>
      </c>
      <c r="L385" s="22">
        <f t="shared" si="8"/>
        <v>0</v>
      </c>
      <c r="M385" s="23">
        <v>0</v>
      </c>
      <c r="N385" s="24" t="s">
        <v>27</v>
      </c>
      <c r="Q385" s="36"/>
    </row>
    <row r="386" spans="1:17" s="1" customFormat="1" ht="12" x14ac:dyDescent="0.2">
      <c r="A386" s="21" t="s">
        <v>576</v>
      </c>
      <c r="B386" s="49" t="s">
        <v>45</v>
      </c>
      <c r="C386" s="49"/>
      <c r="D386" s="49"/>
      <c r="E386" s="49"/>
      <c r="F386" s="49"/>
      <c r="G386" s="49"/>
      <c r="H386" s="49"/>
      <c r="I386" s="21" t="s">
        <v>26</v>
      </c>
      <c r="J386" s="22">
        <f>'[1]Тариф.смета табл.1-4'!R386</f>
        <v>0</v>
      </c>
      <c r="K386" s="22">
        <v>0</v>
      </c>
      <c r="L386" s="22">
        <f t="shared" si="8"/>
        <v>0</v>
      </c>
      <c r="M386" s="23">
        <v>0</v>
      </c>
      <c r="N386" s="24" t="s">
        <v>27</v>
      </c>
      <c r="Q386" s="36"/>
    </row>
    <row r="387" spans="1:17" s="1" customFormat="1" ht="12" x14ac:dyDescent="0.2">
      <c r="A387" s="21" t="s">
        <v>577</v>
      </c>
      <c r="B387" s="49" t="s">
        <v>47</v>
      </c>
      <c r="C387" s="49"/>
      <c r="D387" s="49"/>
      <c r="E387" s="49"/>
      <c r="F387" s="49"/>
      <c r="G387" s="49"/>
      <c r="H387" s="49"/>
      <c r="I387" s="21" t="s">
        <v>26</v>
      </c>
      <c r="J387" s="22">
        <f>'[1]Тариф.смета табл.1-4'!R387</f>
        <v>0</v>
      </c>
      <c r="K387" s="22">
        <v>0</v>
      </c>
      <c r="L387" s="22">
        <f t="shared" si="8"/>
        <v>0</v>
      </c>
      <c r="M387" s="23">
        <v>0</v>
      </c>
      <c r="N387" s="24" t="s">
        <v>27</v>
      </c>
      <c r="Q387" s="36"/>
    </row>
    <row r="388" spans="1:17" s="1" customFormat="1" ht="24" customHeight="1" x14ac:dyDescent="0.2">
      <c r="A388" s="21" t="s">
        <v>578</v>
      </c>
      <c r="B388" s="50" t="s">
        <v>49</v>
      </c>
      <c r="C388" s="50"/>
      <c r="D388" s="50"/>
      <c r="E388" s="50"/>
      <c r="F388" s="50"/>
      <c r="G388" s="50"/>
      <c r="H388" s="50"/>
      <c r="I388" s="21" t="s">
        <v>26</v>
      </c>
      <c r="J388" s="22">
        <f>'[1]Тариф.смета табл.1-4'!R388</f>
        <v>0</v>
      </c>
      <c r="K388" s="22">
        <v>0</v>
      </c>
      <c r="L388" s="22">
        <f t="shared" si="8"/>
        <v>0</v>
      </c>
      <c r="M388" s="23">
        <v>0</v>
      </c>
      <c r="N388" s="24" t="s">
        <v>27</v>
      </c>
      <c r="Q388" s="36"/>
    </row>
    <row r="389" spans="1:17" s="1" customFormat="1" ht="12" x14ac:dyDescent="0.2">
      <c r="A389" s="21" t="s">
        <v>579</v>
      </c>
      <c r="B389" s="54" t="s">
        <v>51</v>
      </c>
      <c r="C389" s="54"/>
      <c r="D389" s="54"/>
      <c r="E389" s="54"/>
      <c r="F389" s="54"/>
      <c r="G389" s="54"/>
      <c r="H389" s="54"/>
      <c r="I389" s="21" t="s">
        <v>26</v>
      </c>
      <c r="J389" s="22">
        <f>'[1]Тариф.смета табл.1-4'!R389</f>
        <v>0</v>
      </c>
      <c r="K389" s="22">
        <v>0</v>
      </c>
      <c r="L389" s="22">
        <f t="shared" si="8"/>
        <v>0</v>
      </c>
      <c r="M389" s="23">
        <v>0</v>
      </c>
      <c r="N389" s="24" t="s">
        <v>27</v>
      </c>
      <c r="Q389" s="36"/>
    </row>
    <row r="390" spans="1:17" s="1" customFormat="1" ht="12" x14ac:dyDescent="0.2">
      <c r="A390" s="21" t="s">
        <v>580</v>
      </c>
      <c r="B390" s="54" t="s">
        <v>53</v>
      </c>
      <c r="C390" s="54"/>
      <c r="D390" s="54"/>
      <c r="E390" s="54"/>
      <c r="F390" s="54"/>
      <c r="G390" s="54"/>
      <c r="H390" s="54"/>
      <c r="I390" s="21" t="s">
        <v>26</v>
      </c>
      <c r="J390" s="22">
        <f>'[1]Тариф.смета табл.1-4'!R390</f>
        <v>0</v>
      </c>
      <c r="K390" s="22">
        <v>0</v>
      </c>
      <c r="L390" s="22">
        <f t="shared" si="8"/>
        <v>0</v>
      </c>
      <c r="M390" s="23">
        <v>0</v>
      </c>
      <c r="N390" s="24" t="s">
        <v>27</v>
      </c>
      <c r="Q390" s="36"/>
    </row>
    <row r="391" spans="1:17" s="1" customFormat="1" ht="24" customHeight="1" x14ac:dyDescent="0.2">
      <c r="A391" s="21" t="s">
        <v>581</v>
      </c>
      <c r="B391" s="50" t="s">
        <v>582</v>
      </c>
      <c r="C391" s="50"/>
      <c r="D391" s="50"/>
      <c r="E391" s="50"/>
      <c r="F391" s="50"/>
      <c r="G391" s="50"/>
      <c r="H391" s="50"/>
      <c r="I391" s="21" t="s">
        <v>26</v>
      </c>
      <c r="J391" s="22">
        <f>'[1]Тариф.смета табл.1-4'!R391</f>
        <v>0</v>
      </c>
      <c r="K391" s="22">
        <v>0</v>
      </c>
      <c r="L391" s="22">
        <f t="shared" si="8"/>
        <v>0</v>
      </c>
      <c r="M391" s="23">
        <v>0</v>
      </c>
      <c r="N391" s="24" t="s">
        <v>27</v>
      </c>
      <c r="Q391" s="36"/>
    </row>
    <row r="392" spans="1:17" s="1" customFormat="1" ht="12" x14ac:dyDescent="0.2">
      <c r="A392" s="21" t="s">
        <v>583</v>
      </c>
      <c r="B392" s="54" t="s">
        <v>584</v>
      </c>
      <c r="C392" s="54"/>
      <c r="D392" s="54"/>
      <c r="E392" s="54"/>
      <c r="F392" s="54"/>
      <c r="G392" s="54"/>
      <c r="H392" s="54"/>
      <c r="I392" s="21" t="s">
        <v>26</v>
      </c>
      <c r="J392" s="22">
        <f>'[1]Тариф.смета табл.1-4'!R392</f>
        <v>0</v>
      </c>
      <c r="K392" s="22">
        <v>0</v>
      </c>
      <c r="L392" s="22">
        <f t="shared" si="8"/>
        <v>0</v>
      </c>
      <c r="M392" s="23">
        <v>0</v>
      </c>
      <c r="N392" s="24" t="s">
        <v>27</v>
      </c>
      <c r="Q392" s="36"/>
    </row>
    <row r="393" spans="1:17" s="1" customFormat="1" ht="12" x14ac:dyDescent="0.2">
      <c r="A393" s="21" t="s">
        <v>585</v>
      </c>
      <c r="B393" s="54" t="s">
        <v>586</v>
      </c>
      <c r="C393" s="54"/>
      <c r="D393" s="54"/>
      <c r="E393" s="54"/>
      <c r="F393" s="54"/>
      <c r="G393" s="54"/>
      <c r="H393" s="54"/>
      <c r="I393" s="21" t="s">
        <v>26</v>
      </c>
      <c r="J393" s="22">
        <f>'[1]Тариф.смета табл.1-4'!R393</f>
        <v>0</v>
      </c>
      <c r="K393" s="22">
        <v>0</v>
      </c>
      <c r="L393" s="22">
        <f t="shared" si="8"/>
        <v>0</v>
      </c>
      <c r="M393" s="23">
        <v>0</v>
      </c>
      <c r="N393" s="24" t="s">
        <v>27</v>
      </c>
      <c r="Q393" s="36"/>
    </row>
    <row r="394" spans="1:17" s="1" customFormat="1" ht="12" x14ac:dyDescent="0.2">
      <c r="A394" s="21" t="s">
        <v>587</v>
      </c>
      <c r="B394" s="49" t="s">
        <v>55</v>
      </c>
      <c r="C394" s="49"/>
      <c r="D394" s="49"/>
      <c r="E394" s="49"/>
      <c r="F394" s="49"/>
      <c r="G394" s="49"/>
      <c r="H394" s="49"/>
      <c r="I394" s="21" t="s">
        <v>26</v>
      </c>
      <c r="J394" s="22">
        <f>'[1]Тариф.смета табл.1-4'!R394</f>
        <v>0</v>
      </c>
      <c r="K394" s="22">
        <v>0</v>
      </c>
      <c r="L394" s="22">
        <f t="shared" si="8"/>
        <v>0</v>
      </c>
      <c r="M394" s="23">
        <v>0</v>
      </c>
      <c r="N394" s="24" t="s">
        <v>27</v>
      </c>
      <c r="Q394" s="36"/>
    </row>
    <row r="395" spans="1:17" s="1" customFormat="1" ht="12" x14ac:dyDescent="0.2">
      <c r="A395" s="21" t="s">
        <v>588</v>
      </c>
      <c r="B395" s="48" t="s">
        <v>589</v>
      </c>
      <c r="C395" s="48"/>
      <c r="D395" s="48"/>
      <c r="E395" s="48"/>
      <c r="F395" s="48"/>
      <c r="G395" s="48"/>
      <c r="H395" s="48"/>
      <c r="I395" s="21" t="s">
        <v>26</v>
      </c>
      <c r="J395" s="22">
        <f>'[1]Тариф.смета табл.1-4'!R395</f>
        <v>0</v>
      </c>
      <c r="K395" s="22">
        <v>0</v>
      </c>
      <c r="L395" s="22">
        <f t="shared" si="8"/>
        <v>0</v>
      </c>
      <c r="M395" s="23">
        <v>0</v>
      </c>
      <c r="N395" s="24" t="s">
        <v>27</v>
      </c>
      <c r="Q395" s="36"/>
    </row>
    <row r="396" spans="1:17" s="1" customFormat="1" ht="12" x14ac:dyDescent="0.2">
      <c r="A396" s="21" t="s">
        <v>590</v>
      </c>
      <c r="B396" s="49" t="s">
        <v>591</v>
      </c>
      <c r="C396" s="49"/>
      <c r="D396" s="49"/>
      <c r="E396" s="49"/>
      <c r="F396" s="49"/>
      <c r="G396" s="49"/>
      <c r="H396" s="49"/>
      <c r="I396" s="21" t="s">
        <v>26</v>
      </c>
      <c r="J396" s="22">
        <f>'[1]Тариф.смета табл.1-4'!R396</f>
        <v>0</v>
      </c>
      <c r="K396" s="22">
        <v>0</v>
      </c>
      <c r="L396" s="22">
        <f t="shared" si="8"/>
        <v>0</v>
      </c>
      <c r="M396" s="23">
        <v>0</v>
      </c>
      <c r="N396" s="24" t="s">
        <v>27</v>
      </c>
      <c r="Q396" s="36"/>
    </row>
    <row r="397" spans="1:17" s="1" customFormat="1" ht="12" x14ac:dyDescent="0.2">
      <c r="A397" s="21" t="s">
        <v>592</v>
      </c>
      <c r="B397" s="49" t="s">
        <v>593</v>
      </c>
      <c r="C397" s="49"/>
      <c r="D397" s="49"/>
      <c r="E397" s="49"/>
      <c r="F397" s="49"/>
      <c r="G397" s="49"/>
      <c r="H397" s="49"/>
      <c r="I397" s="21" t="s">
        <v>26</v>
      </c>
      <c r="J397" s="22">
        <f>J400</f>
        <v>16.027000000000001</v>
      </c>
      <c r="K397" s="22">
        <f>K400</f>
        <v>4.0067500000000003</v>
      </c>
      <c r="L397" s="22">
        <f t="shared" si="8"/>
        <v>-12.020250000000001</v>
      </c>
      <c r="M397" s="23">
        <f>L397/J397</f>
        <v>-0.75</v>
      </c>
      <c r="N397" s="24" t="s">
        <v>27</v>
      </c>
      <c r="Q397" s="36"/>
    </row>
    <row r="398" spans="1:17" s="1" customFormat="1" ht="12" x14ac:dyDescent="0.2">
      <c r="A398" s="21" t="s">
        <v>594</v>
      </c>
      <c r="B398" s="54" t="s">
        <v>298</v>
      </c>
      <c r="C398" s="54"/>
      <c r="D398" s="54"/>
      <c r="E398" s="54"/>
      <c r="F398" s="54"/>
      <c r="G398" s="54"/>
      <c r="H398" s="54"/>
      <c r="I398" s="21" t="s">
        <v>26</v>
      </c>
      <c r="J398" s="22">
        <f>'[1]Тариф.смета табл.1-4'!R398</f>
        <v>0</v>
      </c>
      <c r="K398" s="22">
        <v>0</v>
      </c>
      <c r="L398" s="22">
        <f t="shared" si="8"/>
        <v>0</v>
      </c>
      <c r="M398" s="23">
        <v>0</v>
      </c>
      <c r="N398" s="24" t="s">
        <v>27</v>
      </c>
      <c r="Q398" s="36"/>
    </row>
    <row r="399" spans="1:17" s="1" customFormat="1" ht="12" x14ac:dyDescent="0.2">
      <c r="A399" s="21" t="s">
        <v>595</v>
      </c>
      <c r="B399" s="54" t="s">
        <v>596</v>
      </c>
      <c r="C399" s="54"/>
      <c r="D399" s="54"/>
      <c r="E399" s="54"/>
      <c r="F399" s="54"/>
      <c r="G399" s="54"/>
      <c r="H399" s="54"/>
      <c r="I399" s="21" t="s">
        <v>26</v>
      </c>
      <c r="J399" s="22">
        <f>'[1]Тариф.смета табл.1-4'!R399</f>
        <v>0</v>
      </c>
      <c r="K399" s="22">
        <v>0</v>
      </c>
      <c r="L399" s="22">
        <f t="shared" si="8"/>
        <v>0</v>
      </c>
      <c r="M399" s="23">
        <v>0</v>
      </c>
      <c r="N399" s="24" t="s">
        <v>27</v>
      </c>
      <c r="Q399" s="36"/>
    </row>
    <row r="400" spans="1:17" s="1" customFormat="1" ht="12" x14ac:dyDescent="0.2">
      <c r="A400" s="21" t="s">
        <v>597</v>
      </c>
      <c r="B400" s="54" t="s">
        <v>598</v>
      </c>
      <c r="C400" s="54"/>
      <c r="D400" s="54"/>
      <c r="E400" s="54"/>
      <c r="F400" s="54"/>
      <c r="G400" s="54"/>
      <c r="H400" s="54"/>
      <c r="I400" s="21" t="s">
        <v>26</v>
      </c>
      <c r="J400" s="22">
        <f>J55</f>
        <v>16.027000000000001</v>
      </c>
      <c r="K400" s="22">
        <f>K55</f>
        <v>4.0067500000000003</v>
      </c>
      <c r="L400" s="22">
        <f t="shared" si="8"/>
        <v>-12.020250000000001</v>
      </c>
      <c r="M400" s="23">
        <f>L400/J400</f>
        <v>-0.75</v>
      </c>
      <c r="N400" s="24" t="s">
        <v>27</v>
      </c>
      <c r="Q400" s="36"/>
    </row>
    <row r="401" spans="1:17" s="1" customFormat="1" ht="24" customHeight="1" x14ac:dyDescent="0.2">
      <c r="A401" s="21" t="s">
        <v>599</v>
      </c>
      <c r="B401" s="50" t="s">
        <v>600</v>
      </c>
      <c r="C401" s="50"/>
      <c r="D401" s="50"/>
      <c r="E401" s="50"/>
      <c r="F401" s="50"/>
      <c r="G401" s="50"/>
      <c r="H401" s="50"/>
      <c r="I401" s="21" t="s">
        <v>26</v>
      </c>
      <c r="J401" s="22">
        <f>'[1]Тариф.смета табл.1-4'!R401</f>
        <v>0</v>
      </c>
      <c r="K401" s="22">
        <v>0</v>
      </c>
      <c r="L401" s="22">
        <f t="shared" si="8"/>
        <v>0</v>
      </c>
      <c r="M401" s="23">
        <v>0</v>
      </c>
      <c r="N401" s="24" t="s">
        <v>27</v>
      </c>
      <c r="Q401" s="36"/>
    </row>
    <row r="402" spans="1:17" s="1" customFormat="1" ht="24" customHeight="1" x14ac:dyDescent="0.2">
      <c r="A402" s="21" t="s">
        <v>601</v>
      </c>
      <c r="B402" s="50" t="s">
        <v>602</v>
      </c>
      <c r="C402" s="50"/>
      <c r="D402" s="50"/>
      <c r="E402" s="50"/>
      <c r="F402" s="50"/>
      <c r="G402" s="50"/>
      <c r="H402" s="50"/>
      <c r="I402" s="21" t="s">
        <v>26</v>
      </c>
      <c r="J402" s="22">
        <f>'[1]Тариф.смета табл.1-4'!R402</f>
        <v>0</v>
      </c>
      <c r="K402" s="22">
        <v>0</v>
      </c>
      <c r="L402" s="22">
        <f t="shared" si="8"/>
        <v>0</v>
      </c>
      <c r="M402" s="23">
        <v>0</v>
      </c>
      <c r="N402" s="24" t="s">
        <v>27</v>
      </c>
      <c r="Q402" s="36"/>
    </row>
    <row r="403" spans="1:17" s="1" customFormat="1" ht="12" x14ac:dyDescent="0.2">
      <c r="A403" s="21" t="s">
        <v>603</v>
      </c>
      <c r="B403" s="49" t="s">
        <v>604</v>
      </c>
      <c r="C403" s="49"/>
      <c r="D403" s="49"/>
      <c r="E403" s="49"/>
      <c r="F403" s="49"/>
      <c r="G403" s="49"/>
      <c r="H403" s="49"/>
      <c r="I403" s="21" t="s">
        <v>26</v>
      </c>
      <c r="J403" s="22">
        <f>'[1]Тариф.смета табл.1-4'!R403</f>
        <v>0</v>
      </c>
      <c r="K403" s="22">
        <v>0</v>
      </c>
      <c r="L403" s="22">
        <f t="shared" si="8"/>
        <v>0</v>
      </c>
      <c r="M403" s="23">
        <v>0</v>
      </c>
      <c r="N403" s="24" t="s">
        <v>27</v>
      </c>
      <c r="Q403" s="36"/>
    </row>
    <row r="404" spans="1:17" s="1" customFormat="1" ht="12" x14ac:dyDescent="0.2">
      <c r="A404" s="21" t="s">
        <v>605</v>
      </c>
      <c r="B404" s="49" t="s">
        <v>606</v>
      </c>
      <c r="C404" s="49"/>
      <c r="D404" s="49"/>
      <c r="E404" s="49"/>
      <c r="F404" s="49"/>
      <c r="G404" s="49"/>
      <c r="H404" s="49"/>
      <c r="I404" s="21" t="s">
        <v>26</v>
      </c>
      <c r="J404" s="22">
        <f>'[2]Таблица РЭК'!$W$46/1000</f>
        <v>3.6190704048175242</v>
      </c>
      <c r="K404" s="22">
        <f>K66</f>
        <v>1.448</v>
      </c>
      <c r="L404" s="22">
        <f t="shared" si="8"/>
        <v>-2.1710704048175242</v>
      </c>
      <c r="M404" s="23">
        <f>L404/J404</f>
        <v>-0.59989725591618903</v>
      </c>
      <c r="N404" s="24" t="s">
        <v>27</v>
      </c>
      <c r="Q404" s="36"/>
    </row>
    <row r="405" spans="1:17" s="1" customFormat="1" ht="12" x14ac:dyDescent="0.2">
      <c r="A405" s="21" t="s">
        <v>607</v>
      </c>
      <c r="B405" s="49" t="s">
        <v>608</v>
      </c>
      <c r="C405" s="49"/>
      <c r="D405" s="49"/>
      <c r="E405" s="49"/>
      <c r="F405" s="49"/>
      <c r="G405" s="49"/>
      <c r="H405" s="49"/>
      <c r="I405" s="21" t="s">
        <v>26</v>
      </c>
      <c r="J405" s="22">
        <f>'[2]Таблица РЭК'!$W$86/1000</f>
        <v>1.0929589340748478</v>
      </c>
      <c r="K405" s="22">
        <v>0</v>
      </c>
      <c r="L405" s="22">
        <f t="shared" si="8"/>
        <v>-1.0929589340748478</v>
      </c>
      <c r="M405" s="23">
        <v>0</v>
      </c>
      <c r="N405" s="24" t="s">
        <v>27</v>
      </c>
      <c r="Q405" s="36"/>
    </row>
    <row r="406" spans="1:17" s="1" customFormat="1" ht="12" x14ac:dyDescent="0.2">
      <c r="A406" s="21" t="s">
        <v>609</v>
      </c>
      <c r="B406" s="49" t="s">
        <v>610</v>
      </c>
      <c r="C406" s="49"/>
      <c r="D406" s="49"/>
      <c r="E406" s="49"/>
      <c r="F406" s="49"/>
      <c r="G406" s="49"/>
      <c r="H406" s="49"/>
      <c r="I406" s="21" t="s">
        <v>26</v>
      </c>
      <c r="J406" s="22">
        <f>'[1]Тариф.смета табл.1-4'!R406</f>
        <v>0</v>
      </c>
      <c r="K406" s="22">
        <v>0</v>
      </c>
      <c r="L406" s="22">
        <f t="shared" si="8"/>
        <v>0</v>
      </c>
      <c r="M406" s="23">
        <v>0</v>
      </c>
      <c r="N406" s="24" t="s">
        <v>27</v>
      </c>
      <c r="Q406" s="36"/>
    </row>
    <row r="407" spans="1:17" s="1" customFormat="1" ht="12" x14ac:dyDescent="0.2">
      <c r="A407" s="21" t="s">
        <v>611</v>
      </c>
      <c r="B407" s="54" t="s">
        <v>612</v>
      </c>
      <c r="C407" s="54"/>
      <c r="D407" s="54"/>
      <c r="E407" s="54"/>
      <c r="F407" s="54"/>
      <c r="G407" s="54"/>
      <c r="H407" s="54"/>
      <c r="I407" s="21" t="s">
        <v>26</v>
      </c>
      <c r="J407" s="22">
        <f>J122</f>
        <v>0</v>
      </c>
      <c r="K407" s="22">
        <v>0</v>
      </c>
      <c r="L407" s="22">
        <f t="shared" si="8"/>
        <v>0</v>
      </c>
      <c r="M407" s="23">
        <v>0</v>
      </c>
      <c r="N407" s="24" t="s">
        <v>27</v>
      </c>
      <c r="Q407" s="36"/>
    </row>
    <row r="408" spans="1:17" s="1" customFormat="1" ht="12" x14ac:dyDescent="0.2">
      <c r="A408" s="21" t="s">
        <v>613</v>
      </c>
      <c r="B408" s="49" t="s">
        <v>614</v>
      </c>
      <c r="C408" s="49"/>
      <c r="D408" s="49"/>
      <c r="E408" s="49"/>
      <c r="F408" s="49"/>
      <c r="G408" s="49"/>
      <c r="H408" s="49"/>
      <c r="I408" s="21" t="s">
        <v>26</v>
      </c>
      <c r="J408" s="22">
        <f>J59</f>
        <v>0.28199999999999997</v>
      </c>
      <c r="K408" s="22">
        <f>K59+K58</f>
        <v>1.607</v>
      </c>
      <c r="L408" s="22">
        <f t="shared" si="8"/>
        <v>1.325</v>
      </c>
      <c r="M408" s="23">
        <f>L408/J408</f>
        <v>4.6985815602836887</v>
      </c>
      <c r="N408" s="24" t="s">
        <v>27</v>
      </c>
      <c r="Q408" s="36"/>
    </row>
    <row r="409" spans="1:17" s="1" customFormat="1" ht="12" x14ac:dyDescent="0.2">
      <c r="A409" s="21" t="s">
        <v>615</v>
      </c>
      <c r="B409" s="49" t="s">
        <v>616</v>
      </c>
      <c r="C409" s="49"/>
      <c r="D409" s="49"/>
      <c r="E409" s="49"/>
      <c r="F409" s="49"/>
      <c r="G409" s="49"/>
      <c r="H409" s="49"/>
      <c r="I409" s="21" t="s">
        <v>26</v>
      </c>
      <c r="J409" s="22">
        <f>J60</f>
        <v>1.7749999999999999</v>
      </c>
      <c r="K409" s="22">
        <f>K60</f>
        <v>0</v>
      </c>
      <c r="L409" s="22">
        <f t="shared" si="8"/>
        <v>-1.7749999999999999</v>
      </c>
      <c r="M409" s="23">
        <f>L409/J409</f>
        <v>-1</v>
      </c>
      <c r="N409" s="24" t="s">
        <v>27</v>
      </c>
      <c r="Q409" s="36"/>
    </row>
    <row r="410" spans="1:17" s="1" customFormat="1" ht="12" x14ac:dyDescent="0.2">
      <c r="A410" s="21" t="s">
        <v>617</v>
      </c>
      <c r="B410" s="49" t="s">
        <v>618</v>
      </c>
      <c r="C410" s="49"/>
      <c r="D410" s="49"/>
      <c r="E410" s="49"/>
      <c r="F410" s="49"/>
      <c r="G410" s="49"/>
      <c r="H410" s="49"/>
      <c r="I410" s="21" t="s">
        <v>26</v>
      </c>
      <c r="J410" s="22">
        <f>'[1]Тариф.смета табл.1-4'!R410</f>
        <v>0</v>
      </c>
      <c r="K410" s="22">
        <f>K73</f>
        <v>0</v>
      </c>
      <c r="L410" s="22">
        <f t="shared" si="8"/>
        <v>0</v>
      </c>
      <c r="M410" s="23">
        <v>0</v>
      </c>
      <c r="N410" s="24" t="s">
        <v>27</v>
      </c>
      <c r="Q410" s="36"/>
    </row>
    <row r="411" spans="1:17" s="1" customFormat="1" ht="24" customHeight="1" x14ac:dyDescent="0.2">
      <c r="A411" s="21" t="s">
        <v>619</v>
      </c>
      <c r="B411" s="50" t="s">
        <v>620</v>
      </c>
      <c r="C411" s="50"/>
      <c r="D411" s="50"/>
      <c r="E411" s="50"/>
      <c r="F411" s="50"/>
      <c r="G411" s="50"/>
      <c r="H411" s="50"/>
      <c r="I411" s="21" t="s">
        <v>26</v>
      </c>
      <c r="J411" s="22">
        <f>'[1]Тариф.смета табл.1-4'!R411</f>
        <v>0</v>
      </c>
      <c r="K411" s="22">
        <v>0</v>
      </c>
      <c r="L411" s="22">
        <f t="shared" si="8"/>
        <v>0</v>
      </c>
      <c r="M411" s="23">
        <v>0</v>
      </c>
      <c r="N411" s="24" t="s">
        <v>27</v>
      </c>
      <c r="Q411" s="36"/>
    </row>
    <row r="412" spans="1:17" s="1" customFormat="1" ht="12" x14ac:dyDescent="0.2">
      <c r="A412" s="21" t="s">
        <v>621</v>
      </c>
      <c r="B412" s="49" t="s">
        <v>622</v>
      </c>
      <c r="C412" s="49"/>
      <c r="D412" s="49"/>
      <c r="E412" s="49"/>
      <c r="F412" s="49"/>
      <c r="G412" s="49"/>
      <c r="H412" s="49"/>
      <c r="I412" s="21" t="s">
        <v>26</v>
      </c>
      <c r="J412" s="22">
        <f>J71+J67</f>
        <v>0.63949999999999996</v>
      </c>
      <c r="K412" s="22">
        <f>K74+K72+K68</f>
        <v>0.23799999999999999</v>
      </c>
      <c r="L412" s="22">
        <f t="shared" si="8"/>
        <v>-0.40149999999999997</v>
      </c>
      <c r="M412" s="23">
        <f>L412/J412</f>
        <v>-0.62783424550430023</v>
      </c>
      <c r="N412" s="24" t="s">
        <v>27</v>
      </c>
      <c r="Q412" s="36"/>
    </row>
    <row r="413" spans="1:17" s="1" customFormat="1" ht="12" x14ac:dyDescent="0.2">
      <c r="A413" s="21" t="s">
        <v>623</v>
      </c>
      <c r="B413" s="48" t="s">
        <v>624</v>
      </c>
      <c r="C413" s="48"/>
      <c r="D413" s="48"/>
      <c r="E413" s="48"/>
      <c r="F413" s="48"/>
      <c r="G413" s="48"/>
      <c r="H413" s="48"/>
      <c r="I413" s="21" t="s">
        <v>26</v>
      </c>
      <c r="J413" s="22">
        <f>'[1]Тариф.смета табл.1-4'!R413</f>
        <v>0</v>
      </c>
      <c r="K413" s="22">
        <f>'[1]Тариф.смета табл.1-4'!S413</f>
        <v>0</v>
      </c>
      <c r="L413" s="22">
        <f t="shared" si="8"/>
        <v>0</v>
      </c>
      <c r="M413" s="23">
        <v>0</v>
      </c>
      <c r="N413" s="24" t="s">
        <v>27</v>
      </c>
      <c r="Q413" s="36"/>
    </row>
    <row r="414" spans="1:17" s="1" customFormat="1" ht="12" x14ac:dyDescent="0.2">
      <c r="A414" s="21" t="s">
        <v>625</v>
      </c>
      <c r="B414" s="49" t="s">
        <v>626</v>
      </c>
      <c r="C414" s="49"/>
      <c r="D414" s="49"/>
      <c r="E414" s="49"/>
      <c r="F414" s="49"/>
      <c r="G414" s="49"/>
      <c r="H414" s="49"/>
      <c r="I414" s="21" t="s">
        <v>26</v>
      </c>
      <c r="J414" s="22">
        <f>'[1]Тариф.смета табл.1-4'!R414</f>
        <v>0</v>
      </c>
      <c r="K414" s="22">
        <f>'[1]Тариф.смета табл.1-4'!S414</f>
        <v>0</v>
      </c>
      <c r="L414" s="22">
        <f t="shared" si="8"/>
        <v>0</v>
      </c>
      <c r="M414" s="23">
        <v>0</v>
      </c>
      <c r="N414" s="24" t="s">
        <v>27</v>
      </c>
      <c r="Q414" s="36"/>
    </row>
    <row r="415" spans="1:17" s="1" customFormat="1" ht="12" x14ac:dyDescent="0.2">
      <c r="A415" s="21" t="s">
        <v>627</v>
      </c>
      <c r="B415" s="49" t="s">
        <v>628</v>
      </c>
      <c r="C415" s="49"/>
      <c r="D415" s="49"/>
      <c r="E415" s="49"/>
      <c r="F415" s="49"/>
      <c r="G415" s="49"/>
      <c r="H415" s="49"/>
      <c r="I415" s="21" t="s">
        <v>26</v>
      </c>
      <c r="J415" s="22">
        <f>'[1]Тариф.смета табл.1-4'!R415</f>
        <v>0</v>
      </c>
      <c r="K415" s="22">
        <f>'[1]Тариф.смета табл.1-4'!S415</f>
        <v>0</v>
      </c>
      <c r="L415" s="22">
        <f t="shared" si="8"/>
        <v>0</v>
      </c>
      <c r="M415" s="23">
        <v>0</v>
      </c>
      <c r="N415" s="24" t="s">
        <v>27</v>
      </c>
      <c r="Q415" s="36"/>
    </row>
    <row r="416" spans="1:17" s="1" customFormat="1" ht="24" customHeight="1" x14ac:dyDescent="0.2">
      <c r="A416" s="21" t="s">
        <v>629</v>
      </c>
      <c r="B416" s="56" t="s">
        <v>630</v>
      </c>
      <c r="C416" s="56"/>
      <c r="D416" s="56"/>
      <c r="E416" s="56"/>
      <c r="F416" s="56"/>
      <c r="G416" s="56"/>
      <c r="H416" s="56"/>
      <c r="I416" s="21" t="s">
        <v>26</v>
      </c>
      <c r="J416" s="22">
        <f>'[1]Тариф.смета табл.1-4'!R416</f>
        <v>0</v>
      </c>
      <c r="K416" s="22">
        <f>'[1]Тариф.смета табл.1-4'!S416</f>
        <v>0</v>
      </c>
      <c r="L416" s="22">
        <f t="shared" si="8"/>
        <v>0</v>
      </c>
      <c r="M416" s="23">
        <v>0</v>
      </c>
      <c r="N416" s="24" t="s">
        <v>27</v>
      </c>
      <c r="Q416" s="36"/>
    </row>
    <row r="417" spans="1:17" s="1" customFormat="1" ht="12" x14ac:dyDescent="0.2">
      <c r="A417" s="21" t="s">
        <v>631</v>
      </c>
      <c r="B417" s="58" t="s">
        <v>524</v>
      </c>
      <c r="C417" s="58"/>
      <c r="D417" s="58"/>
      <c r="E417" s="58"/>
      <c r="F417" s="58"/>
      <c r="G417" s="58"/>
      <c r="H417" s="58"/>
      <c r="I417" s="21" t="s">
        <v>26</v>
      </c>
      <c r="J417" s="22">
        <f>'[1]Тариф.смета табл.1-4'!R417</f>
        <v>0</v>
      </c>
      <c r="K417" s="22">
        <f>'[1]Тариф.смета табл.1-4'!S417</f>
        <v>0</v>
      </c>
      <c r="L417" s="22">
        <f t="shared" si="8"/>
        <v>0</v>
      </c>
      <c r="M417" s="23">
        <v>0</v>
      </c>
      <c r="N417" s="24" t="s">
        <v>27</v>
      </c>
      <c r="Q417" s="36"/>
    </row>
    <row r="418" spans="1:17" s="1" customFormat="1" ht="12" x14ac:dyDescent="0.2">
      <c r="A418" s="21" t="s">
        <v>632</v>
      </c>
      <c r="B418" s="58" t="s">
        <v>527</v>
      </c>
      <c r="C418" s="58"/>
      <c r="D418" s="58"/>
      <c r="E418" s="58"/>
      <c r="F418" s="58"/>
      <c r="G418" s="58"/>
      <c r="H418" s="58"/>
      <c r="I418" s="21" t="s">
        <v>26</v>
      </c>
      <c r="J418" s="22">
        <f>'[1]Тариф.смета табл.1-4'!R418</f>
        <v>0</v>
      </c>
      <c r="K418" s="22">
        <f>'[1]Тариф.смета табл.1-4'!S418</f>
        <v>0</v>
      </c>
      <c r="L418" s="22">
        <f t="shared" si="8"/>
        <v>0</v>
      </c>
      <c r="M418" s="23">
        <v>0</v>
      </c>
      <c r="N418" s="24" t="s">
        <v>27</v>
      </c>
      <c r="Q418" s="36"/>
    </row>
    <row r="419" spans="1:17" s="1" customFormat="1" ht="12" x14ac:dyDescent="0.2">
      <c r="A419" s="21" t="s">
        <v>633</v>
      </c>
      <c r="B419" s="49" t="s">
        <v>634</v>
      </c>
      <c r="C419" s="49"/>
      <c r="D419" s="49"/>
      <c r="E419" s="49"/>
      <c r="F419" s="49"/>
      <c r="G419" s="49"/>
      <c r="H419" s="49"/>
      <c r="I419" s="21" t="s">
        <v>26</v>
      </c>
      <c r="J419" s="22">
        <f>'[1]Тариф.смета табл.1-4'!R419</f>
        <v>0</v>
      </c>
      <c r="K419" s="22">
        <f>'[1]Тариф.смета табл.1-4'!S419</f>
        <v>0</v>
      </c>
      <c r="L419" s="22">
        <f t="shared" si="8"/>
        <v>0</v>
      </c>
      <c r="M419" s="23">
        <v>0</v>
      </c>
      <c r="N419" s="24" t="s">
        <v>27</v>
      </c>
      <c r="Q419" s="36"/>
    </row>
    <row r="420" spans="1:17" s="1" customFormat="1" ht="12" x14ac:dyDescent="0.2">
      <c r="A420" s="21" t="s">
        <v>635</v>
      </c>
      <c r="B420" s="48" t="s">
        <v>636</v>
      </c>
      <c r="C420" s="48"/>
      <c r="D420" s="48"/>
      <c r="E420" s="48"/>
      <c r="F420" s="48"/>
      <c r="G420" s="48"/>
      <c r="H420" s="48"/>
      <c r="I420" s="21" t="s">
        <v>26</v>
      </c>
      <c r="J420" s="22">
        <f>J421</f>
        <v>0.191</v>
      </c>
      <c r="K420" s="22">
        <f>K421</f>
        <v>0.188</v>
      </c>
      <c r="L420" s="22">
        <f t="shared" si="8"/>
        <v>-3.0000000000000027E-3</v>
      </c>
      <c r="M420" s="23">
        <f>L420/J420</f>
        <v>-1.5706806282722526E-2</v>
      </c>
      <c r="N420" s="24" t="s">
        <v>27</v>
      </c>
      <c r="O420" s="1" t="s">
        <v>637</v>
      </c>
      <c r="Q420" s="36"/>
    </row>
    <row r="421" spans="1:17" s="1" customFormat="1" ht="12" x14ac:dyDescent="0.2">
      <c r="A421" s="21" t="s">
        <v>638</v>
      </c>
      <c r="B421" s="49" t="s">
        <v>639</v>
      </c>
      <c r="C421" s="49"/>
      <c r="D421" s="49"/>
      <c r="E421" s="49"/>
      <c r="F421" s="49"/>
      <c r="G421" s="49"/>
      <c r="H421" s="49"/>
      <c r="I421" s="21" t="s">
        <v>26</v>
      </c>
      <c r="J421" s="22">
        <f>J422</f>
        <v>0.191</v>
      </c>
      <c r="K421" s="22">
        <f>K422</f>
        <v>0.188</v>
      </c>
      <c r="L421" s="22">
        <f t="shared" si="8"/>
        <v>-3.0000000000000027E-3</v>
      </c>
      <c r="M421" s="23">
        <f>L421/J421</f>
        <v>-1.5706806282722526E-2</v>
      </c>
      <c r="N421" s="24" t="s">
        <v>27</v>
      </c>
      <c r="Q421" s="36"/>
    </row>
    <row r="422" spans="1:17" s="1" customFormat="1" ht="12" x14ac:dyDescent="0.2">
      <c r="A422" s="21" t="s">
        <v>640</v>
      </c>
      <c r="B422" s="54" t="s">
        <v>641</v>
      </c>
      <c r="C422" s="54"/>
      <c r="D422" s="54"/>
      <c r="E422" s="54"/>
      <c r="F422" s="54"/>
      <c r="G422" s="54"/>
      <c r="H422" s="54"/>
      <c r="I422" s="21" t="s">
        <v>26</v>
      </c>
      <c r="J422" s="22">
        <f>J143</f>
        <v>0.191</v>
      </c>
      <c r="K422" s="22">
        <v>0.188</v>
      </c>
      <c r="L422" s="22">
        <f t="shared" si="8"/>
        <v>-3.0000000000000027E-3</v>
      </c>
      <c r="M422" s="23">
        <f>L422/J422</f>
        <v>-1.5706806282722526E-2</v>
      </c>
      <c r="N422" s="24" t="s">
        <v>27</v>
      </c>
      <c r="Q422" s="36"/>
    </row>
    <row r="423" spans="1:17" s="1" customFormat="1" ht="12" x14ac:dyDescent="0.2">
      <c r="A423" s="21" t="s">
        <v>642</v>
      </c>
      <c r="B423" s="54" t="s">
        <v>643</v>
      </c>
      <c r="C423" s="54"/>
      <c r="D423" s="54"/>
      <c r="E423" s="54"/>
      <c r="F423" s="54"/>
      <c r="G423" s="54"/>
      <c r="H423" s="54"/>
      <c r="I423" s="21" t="s">
        <v>26</v>
      </c>
      <c r="J423" s="22">
        <f>'[1]Тариф.смета табл.1-4'!R423</f>
        <v>0</v>
      </c>
      <c r="K423" s="22">
        <f>'[1]Тариф.смета табл.1-4'!S423</f>
        <v>0</v>
      </c>
      <c r="L423" s="22">
        <f t="shared" si="8"/>
        <v>0</v>
      </c>
      <c r="M423" s="23">
        <v>0</v>
      </c>
      <c r="N423" s="24" t="s">
        <v>27</v>
      </c>
      <c r="Q423" s="36"/>
    </row>
    <row r="424" spans="1:17" s="1" customFormat="1" ht="12" x14ac:dyDescent="0.2">
      <c r="A424" s="21" t="s">
        <v>644</v>
      </c>
      <c r="B424" s="54" t="s">
        <v>645</v>
      </c>
      <c r="C424" s="54"/>
      <c r="D424" s="54"/>
      <c r="E424" s="54"/>
      <c r="F424" s="54"/>
      <c r="G424" s="54"/>
      <c r="H424" s="54"/>
      <c r="I424" s="21" t="s">
        <v>26</v>
      </c>
      <c r="J424" s="22">
        <f>'[1]Тариф.смета табл.1-4'!R424</f>
        <v>0</v>
      </c>
      <c r="K424" s="22">
        <f>'[1]Тариф.смета табл.1-4'!S424</f>
        <v>0</v>
      </c>
      <c r="L424" s="22">
        <f t="shared" si="8"/>
        <v>0</v>
      </c>
      <c r="M424" s="23">
        <v>0</v>
      </c>
      <c r="N424" s="24" t="s">
        <v>27</v>
      </c>
      <c r="Q424" s="36"/>
    </row>
    <row r="425" spans="1:17" s="1" customFormat="1" ht="12" x14ac:dyDescent="0.2">
      <c r="A425" s="21" t="s">
        <v>646</v>
      </c>
      <c r="B425" s="54" t="s">
        <v>647</v>
      </c>
      <c r="C425" s="54"/>
      <c r="D425" s="54"/>
      <c r="E425" s="54"/>
      <c r="F425" s="54"/>
      <c r="G425" s="54"/>
      <c r="H425" s="54"/>
      <c r="I425" s="21" t="s">
        <v>26</v>
      </c>
      <c r="J425" s="22">
        <f>'[1]Тариф.смета табл.1-4'!R425</f>
        <v>0</v>
      </c>
      <c r="K425" s="22">
        <f>'[1]Тариф.смета табл.1-4'!S425</f>
        <v>0</v>
      </c>
      <c r="L425" s="22">
        <f t="shared" si="8"/>
        <v>0</v>
      </c>
      <c r="M425" s="23">
        <v>0</v>
      </c>
      <c r="N425" s="24" t="s">
        <v>27</v>
      </c>
      <c r="Q425" s="36"/>
    </row>
    <row r="426" spans="1:17" s="1" customFormat="1" ht="12" x14ac:dyDescent="0.2">
      <c r="A426" s="21" t="s">
        <v>648</v>
      </c>
      <c r="B426" s="54" t="s">
        <v>649</v>
      </c>
      <c r="C426" s="54"/>
      <c r="D426" s="54"/>
      <c r="E426" s="54"/>
      <c r="F426" s="54"/>
      <c r="G426" s="54"/>
      <c r="H426" s="54"/>
      <c r="I426" s="21" t="s">
        <v>26</v>
      </c>
      <c r="J426" s="22">
        <f>'[1]Тариф.смета табл.1-4'!R426</f>
        <v>0</v>
      </c>
      <c r="K426" s="22">
        <f>'[1]Тариф.смета табл.1-4'!S426</f>
        <v>0</v>
      </c>
      <c r="L426" s="22">
        <f t="shared" si="8"/>
        <v>0</v>
      </c>
      <c r="M426" s="23">
        <v>0</v>
      </c>
      <c r="N426" s="24" t="s">
        <v>27</v>
      </c>
      <c r="Q426" s="36"/>
    </row>
    <row r="427" spans="1:17" s="1" customFormat="1" ht="12" x14ac:dyDescent="0.2">
      <c r="A427" s="21" t="s">
        <v>650</v>
      </c>
      <c r="B427" s="54" t="s">
        <v>651</v>
      </c>
      <c r="C427" s="54"/>
      <c r="D427" s="54"/>
      <c r="E427" s="54"/>
      <c r="F427" s="54"/>
      <c r="G427" s="54"/>
      <c r="H427" s="54"/>
      <c r="I427" s="21" t="s">
        <v>26</v>
      </c>
      <c r="J427" s="22">
        <f>'[1]Тариф.смета табл.1-4'!R427</f>
        <v>0</v>
      </c>
      <c r="K427" s="22">
        <f>'[1]Тариф.смета табл.1-4'!S427</f>
        <v>0</v>
      </c>
      <c r="L427" s="22">
        <f t="shared" si="8"/>
        <v>0</v>
      </c>
      <c r="M427" s="23">
        <v>0</v>
      </c>
      <c r="N427" s="24" t="s">
        <v>27</v>
      </c>
      <c r="Q427" s="36"/>
    </row>
    <row r="428" spans="1:17" s="1" customFormat="1" ht="12" x14ac:dyDescent="0.2">
      <c r="A428" s="21" t="s">
        <v>652</v>
      </c>
      <c r="B428" s="49" t="s">
        <v>653</v>
      </c>
      <c r="C428" s="49"/>
      <c r="D428" s="49"/>
      <c r="E428" s="49"/>
      <c r="F428" s="49"/>
      <c r="G428" s="49"/>
      <c r="H428" s="49"/>
      <c r="I428" s="21" t="s">
        <v>26</v>
      </c>
      <c r="J428" s="22">
        <f>'[1]Тариф.смета табл.1-4'!R428</f>
        <v>0</v>
      </c>
      <c r="K428" s="22">
        <f>'[1]Тариф.смета табл.1-4'!S428</f>
        <v>0</v>
      </c>
      <c r="L428" s="22">
        <f t="shared" si="8"/>
        <v>0</v>
      </c>
      <c r="M428" s="23">
        <v>0</v>
      </c>
      <c r="N428" s="24" t="s">
        <v>27</v>
      </c>
      <c r="Q428" s="36"/>
    </row>
    <row r="429" spans="1:17" s="1" customFormat="1" ht="12" x14ac:dyDescent="0.2">
      <c r="A429" s="21" t="s">
        <v>654</v>
      </c>
      <c r="B429" s="49" t="s">
        <v>655</v>
      </c>
      <c r="C429" s="49"/>
      <c r="D429" s="49"/>
      <c r="E429" s="49"/>
      <c r="F429" s="49"/>
      <c r="G429" s="49"/>
      <c r="H429" s="49"/>
      <c r="I429" s="21" t="s">
        <v>26</v>
      </c>
      <c r="J429" s="22">
        <f>'[1]Тариф.смета табл.1-4'!R429</f>
        <v>0</v>
      </c>
      <c r="K429" s="22">
        <f>'[1]Тариф.смета табл.1-4'!S429</f>
        <v>0</v>
      </c>
      <c r="L429" s="22">
        <f t="shared" si="8"/>
        <v>0</v>
      </c>
      <c r="M429" s="23">
        <v>0</v>
      </c>
      <c r="N429" s="24" t="s">
        <v>27</v>
      </c>
      <c r="Q429" s="36"/>
    </row>
    <row r="430" spans="1:17" s="1" customFormat="1" ht="12" x14ac:dyDescent="0.2">
      <c r="A430" s="21" t="s">
        <v>656</v>
      </c>
      <c r="B430" s="49" t="s">
        <v>118</v>
      </c>
      <c r="C430" s="49"/>
      <c r="D430" s="49"/>
      <c r="E430" s="49"/>
      <c r="F430" s="49"/>
      <c r="G430" s="49"/>
      <c r="H430" s="49"/>
      <c r="I430" s="21" t="s">
        <v>250</v>
      </c>
      <c r="J430" s="22">
        <f>J75</f>
        <v>0</v>
      </c>
      <c r="K430" s="22">
        <f>'[1]Тариф.смета табл.1-4'!S430</f>
        <v>0</v>
      </c>
      <c r="L430" s="22">
        <f t="shared" si="8"/>
        <v>0</v>
      </c>
      <c r="M430" s="23">
        <v>0</v>
      </c>
      <c r="N430" s="24" t="s">
        <v>27</v>
      </c>
      <c r="Q430" s="36"/>
    </row>
    <row r="431" spans="1:17" s="1" customFormat="1" ht="12" x14ac:dyDescent="0.2">
      <c r="A431" s="21" t="s">
        <v>657</v>
      </c>
      <c r="B431" s="49" t="s">
        <v>658</v>
      </c>
      <c r="C431" s="49"/>
      <c r="D431" s="49"/>
      <c r="E431" s="49"/>
      <c r="F431" s="49"/>
      <c r="G431" s="49"/>
      <c r="H431" s="49"/>
      <c r="I431" s="21" t="s">
        <v>26</v>
      </c>
      <c r="J431" s="22">
        <f>'[1]Тариф.смета табл.1-4'!R431</f>
        <v>0</v>
      </c>
      <c r="K431" s="22">
        <f>'[1]Тариф.смета табл.1-4'!S431</f>
        <v>0</v>
      </c>
      <c r="L431" s="22">
        <f t="shared" si="8"/>
        <v>0</v>
      </c>
      <c r="M431" s="23">
        <v>0</v>
      </c>
      <c r="N431" s="24" t="s">
        <v>27</v>
      </c>
      <c r="Q431" s="36"/>
    </row>
    <row r="432" spans="1:17" s="1" customFormat="1" ht="12" x14ac:dyDescent="0.2">
      <c r="A432" s="21" t="s">
        <v>659</v>
      </c>
      <c r="B432" s="48" t="s">
        <v>660</v>
      </c>
      <c r="C432" s="48"/>
      <c r="D432" s="48"/>
      <c r="E432" s="48"/>
      <c r="F432" s="48"/>
      <c r="G432" s="48"/>
      <c r="H432" s="48"/>
      <c r="I432" s="21" t="s">
        <v>26</v>
      </c>
      <c r="J432" s="22">
        <f>'[1]Тариф.смета табл.1-4'!R432</f>
        <v>0</v>
      </c>
      <c r="K432" s="22">
        <f>'[1]Тариф.смета табл.1-4'!S432</f>
        <v>0</v>
      </c>
      <c r="L432" s="22">
        <f t="shared" si="8"/>
        <v>0</v>
      </c>
      <c r="M432" s="23">
        <v>0</v>
      </c>
      <c r="N432" s="24" t="s">
        <v>27</v>
      </c>
      <c r="Q432" s="36"/>
    </row>
    <row r="433" spans="1:17" s="1" customFormat="1" ht="12" x14ac:dyDescent="0.2">
      <c r="A433" s="21" t="s">
        <v>661</v>
      </c>
      <c r="B433" s="49" t="s">
        <v>662</v>
      </c>
      <c r="C433" s="49"/>
      <c r="D433" s="49"/>
      <c r="E433" s="49"/>
      <c r="F433" s="49"/>
      <c r="G433" s="49"/>
      <c r="H433" s="49"/>
      <c r="I433" s="21" t="s">
        <v>26</v>
      </c>
      <c r="J433" s="22">
        <f>'[1]Тариф.смета табл.1-4'!R433</f>
        <v>0</v>
      </c>
      <c r="K433" s="22">
        <f>'[1]Тариф.смета табл.1-4'!S433</f>
        <v>0</v>
      </c>
      <c r="L433" s="22">
        <f t="shared" si="8"/>
        <v>0</v>
      </c>
      <c r="M433" s="23">
        <v>0</v>
      </c>
      <c r="N433" s="24" t="s">
        <v>27</v>
      </c>
      <c r="Q433" s="36"/>
    </row>
    <row r="434" spans="1:17" s="1" customFormat="1" ht="12" x14ac:dyDescent="0.2">
      <c r="A434" s="21" t="s">
        <v>663</v>
      </c>
      <c r="B434" s="49" t="s">
        <v>664</v>
      </c>
      <c r="C434" s="49"/>
      <c r="D434" s="49"/>
      <c r="E434" s="49"/>
      <c r="F434" s="49"/>
      <c r="G434" s="49"/>
      <c r="H434" s="49"/>
      <c r="I434" s="21" t="s">
        <v>26</v>
      </c>
      <c r="J434" s="22">
        <f>'[1]Тариф.смета табл.1-4'!R434</f>
        <v>0</v>
      </c>
      <c r="K434" s="22">
        <f>'[1]Тариф.смета табл.1-4'!S434</f>
        <v>0</v>
      </c>
      <c r="L434" s="22">
        <f t="shared" si="8"/>
        <v>0</v>
      </c>
      <c r="M434" s="23">
        <v>0</v>
      </c>
      <c r="N434" s="24" t="s">
        <v>27</v>
      </c>
      <c r="Q434" s="36"/>
    </row>
    <row r="435" spans="1:17" s="1" customFormat="1" ht="12" x14ac:dyDescent="0.2">
      <c r="A435" s="21" t="s">
        <v>665</v>
      </c>
      <c r="B435" s="54" t="s">
        <v>666</v>
      </c>
      <c r="C435" s="54"/>
      <c r="D435" s="54"/>
      <c r="E435" s="54"/>
      <c r="F435" s="54"/>
      <c r="G435" s="54"/>
      <c r="H435" s="54"/>
      <c r="I435" s="21" t="s">
        <v>26</v>
      </c>
      <c r="J435" s="22">
        <f>'[1]Тариф.смета табл.1-4'!R435</f>
        <v>0</v>
      </c>
      <c r="K435" s="22">
        <f>'[1]Тариф.смета табл.1-4'!S435</f>
        <v>0</v>
      </c>
      <c r="L435" s="22">
        <f t="shared" si="8"/>
        <v>0</v>
      </c>
      <c r="M435" s="23">
        <v>0</v>
      </c>
      <c r="N435" s="24" t="s">
        <v>27</v>
      </c>
      <c r="Q435" s="36"/>
    </row>
    <row r="436" spans="1:17" s="1" customFormat="1" ht="12" x14ac:dyDescent="0.2">
      <c r="A436" s="21" t="s">
        <v>667</v>
      </c>
      <c r="B436" s="54" t="s">
        <v>668</v>
      </c>
      <c r="C436" s="54"/>
      <c r="D436" s="54"/>
      <c r="E436" s="54"/>
      <c r="F436" s="54"/>
      <c r="G436" s="54"/>
      <c r="H436" s="54"/>
      <c r="I436" s="21" t="s">
        <v>26</v>
      </c>
      <c r="J436" s="22">
        <f>'[1]Тариф.смета табл.1-4'!R436</f>
        <v>0</v>
      </c>
      <c r="K436" s="22">
        <f>'[1]Тариф.смета табл.1-4'!S436</f>
        <v>0</v>
      </c>
      <c r="L436" s="22">
        <f t="shared" si="8"/>
        <v>0</v>
      </c>
      <c r="M436" s="23">
        <v>0</v>
      </c>
      <c r="N436" s="24" t="s">
        <v>27</v>
      </c>
      <c r="Q436" s="36"/>
    </row>
    <row r="437" spans="1:17" s="1" customFormat="1" ht="12" x14ac:dyDescent="0.2">
      <c r="A437" s="21" t="s">
        <v>669</v>
      </c>
      <c r="B437" s="54" t="s">
        <v>222</v>
      </c>
      <c r="C437" s="54"/>
      <c r="D437" s="54"/>
      <c r="E437" s="54"/>
      <c r="F437" s="54"/>
      <c r="G437" s="54"/>
      <c r="H437" s="54"/>
      <c r="I437" s="21" t="s">
        <v>26</v>
      </c>
      <c r="J437" s="22">
        <f>'[1]Тариф.смета табл.1-4'!R437</f>
        <v>0</v>
      </c>
      <c r="K437" s="22">
        <f>'[1]Тариф.смета табл.1-4'!S437</f>
        <v>0</v>
      </c>
      <c r="L437" s="22">
        <f t="shared" si="8"/>
        <v>0</v>
      </c>
      <c r="M437" s="23">
        <v>0</v>
      </c>
      <c r="N437" s="24" t="s">
        <v>27</v>
      </c>
      <c r="Q437" s="36"/>
    </row>
    <row r="438" spans="1:17" s="1" customFormat="1" ht="12" x14ac:dyDescent="0.2">
      <c r="A438" s="21" t="s">
        <v>670</v>
      </c>
      <c r="B438" s="49" t="s">
        <v>671</v>
      </c>
      <c r="C438" s="49"/>
      <c r="D438" s="49"/>
      <c r="E438" s="49"/>
      <c r="F438" s="49"/>
      <c r="G438" s="49"/>
      <c r="H438" s="49"/>
      <c r="I438" s="21" t="s">
        <v>26</v>
      </c>
      <c r="J438" s="22">
        <f>'[1]Тариф.смета табл.1-4'!R438</f>
        <v>0</v>
      </c>
      <c r="K438" s="22">
        <f>'[1]Тариф.смета табл.1-4'!S438</f>
        <v>0</v>
      </c>
      <c r="L438" s="22">
        <f t="shared" si="8"/>
        <v>0</v>
      </c>
      <c r="M438" s="23">
        <v>0</v>
      </c>
      <c r="N438" s="24" t="s">
        <v>27</v>
      </c>
      <c r="Q438" s="36"/>
    </row>
    <row r="439" spans="1:17" s="1" customFormat="1" ht="12" x14ac:dyDescent="0.2">
      <c r="A439" s="21" t="s">
        <v>672</v>
      </c>
      <c r="B439" s="49" t="s">
        <v>673</v>
      </c>
      <c r="C439" s="49"/>
      <c r="D439" s="49"/>
      <c r="E439" s="49"/>
      <c r="F439" s="49"/>
      <c r="G439" s="49"/>
      <c r="H439" s="49"/>
      <c r="I439" s="21" t="s">
        <v>26</v>
      </c>
      <c r="J439" s="22">
        <f>'[1]Тариф.смета табл.1-4'!R439</f>
        <v>0</v>
      </c>
      <c r="K439" s="22">
        <f>'[1]Тариф.смета табл.1-4'!S439</f>
        <v>0</v>
      </c>
      <c r="L439" s="22">
        <f t="shared" si="8"/>
        <v>0</v>
      </c>
      <c r="M439" s="23">
        <v>0</v>
      </c>
      <c r="N439" s="24" t="s">
        <v>27</v>
      </c>
      <c r="Q439" s="36"/>
    </row>
    <row r="440" spans="1:17" s="1" customFormat="1" ht="12" x14ac:dyDescent="0.2">
      <c r="A440" s="21" t="s">
        <v>674</v>
      </c>
      <c r="B440" s="54" t="s">
        <v>675</v>
      </c>
      <c r="C440" s="54"/>
      <c r="D440" s="54"/>
      <c r="E440" s="54"/>
      <c r="F440" s="54"/>
      <c r="G440" s="54"/>
      <c r="H440" s="54"/>
      <c r="I440" s="21" t="s">
        <v>26</v>
      </c>
      <c r="J440" s="22">
        <f>'[1]Тариф.смета табл.1-4'!R440</f>
        <v>0</v>
      </c>
      <c r="K440" s="22">
        <f>'[1]Тариф.смета табл.1-4'!S440</f>
        <v>0</v>
      </c>
      <c r="L440" s="22">
        <f t="shared" si="8"/>
        <v>0</v>
      </c>
      <c r="M440" s="23">
        <v>0</v>
      </c>
      <c r="N440" s="24" t="s">
        <v>27</v>
      </c>
      <c r="Q440" s="36"/>
    </row>
    <row r="441" spans="1:17" s="1" customFormat="1" ht="12" x14ac:dyDescent="0.2">
      <c r="A441" s="21" t="s">
        <v>676</v>
      </c>
      <c r="B441" s="54" t="s">
        <v>677</v>
      </c>
      <c r="C441" s="54"/>
      <c r="D441" s="54"/>
      <c r="E441" s="54"/>
      <c r="F441" s="54"/>
      <c r="G441" s="54"/>
      <c r="H441" s="54"/>
      <c r="I441" s="21" t="s">
        <v>26</v>
      </c>
      <c r="J441" s="22">
        <f>'[1]Тариф.смета табл.1-4'!R441</f>
        <v>0</v>
      </c>
      <c r="K441" s="22">
        <f>'[1]Тариф.смета табл.1-4'!S441</f>
        <v>0</v>
      </c>
      <c r="L441" s="22">
        <f t="shared" si="8"/>
        <v>0</v>
      </c>
      <c r="M441" s="23">
        <v>0</v>
      </c>
      <c r="N441" s="24" t="s">
        <v>27</v>
      </c>
      <c r="Q441" s="36"/>
    </row>
    <row r="442" spans="1:17" s="1" customFormat="1" ht="12" x14ac:dyDescent="0.2">
      <c r="A442" s="21" t="s">
        <v>678</v>
      </c>
      <c r="B442" s="49" t="s">
        <v>679</v>
      </c>
      <c r="C442" s="49"/>
      <c r="D442" s="49"/>
      <c r="E442" s="49"/>
      <c r="F442" s="49"/>
      <c r="G442" s="49"/>
      <c r="H442" s="49"/>
      <c r="I442" s="21" t="s">
        <v>26</v>
      </c>
      <c r="J442" s="22">
        <f>'[1]Тариф.смета табл.1-4'!R442</f>
        <v>0</v>
      </c>
      <c r="K442" s="22">
        <f>'[1]Тариф.смета табл.1-4'!S442</f>
        <v>0</v>
      </c>
      <c r="L442" s="22">
        <f t="shared" ref="L442:L459" si="9">K442-J442</f>
        <v>0</v>
      </c>
      <c r="M442" s="23">
        <v>0</v>
      </c>
      <c r="N442" s="24" t="s">
        <v>27</v>
      </c>
      <c r="Q442" s="36"/>
    </row>
    <row r="443" spans="1:17" s="1" customFormat="1" ht="12" x14ac:dyDescent="0.2">
      <c r="A443" s="21" t="s">
        <v>680</v>
      </c>
      <c r="B443" s="49" t="s">
        <v>681</v>
      </c>
      <c r="C443" s="49"/>
      <c r="D443" s="49"/>
      <c r="E443" s="49"/>
      <c r="F443" s="49"/>
      <c r="G443" s="49"/>
      <c r="H443" s="49"/>
      <c r="I443" s="21" t="s">
        <v>26</v>
      </c>
      <c r="J443" s="22">
        <f>'[1]Тариф.смета табл.1-4'!R443</f>
        <v>0</v>
      </c>
      <c r="K443" s="22">
        <f>'[1]Тариф.смета табл.1-4'!S443</f>
        <v>0</v>
      </c>
      <c r="L443" s="22">
        <f t="shared" si="9"/>
        <v>0</v>
      </c>
      <c r="M443" s="23">
        <v>0</v>
      </c>
      <c r="N443" s="24" t="s">
        <v>27</v>
      </c>
      <c r="Q443" s="36"/>
    </row>
    <row r="444" spans="1:17" s="1" customFormat="1" ht="12" x14ac:dyDescent="0.2">
      <c r="A444" s="21" t="s">
        <v>682</v>
      </c>
      <c r="B444" s="49" t="s">
        <v>683</v>
      </c>
      <c r="C444" s="49"/>
      <c r="D444" s="49"/>
      <c r="E444" s="49"/>
      <c r="F444" s="49"/>
      <c r="G444" s="49"/>
      <c r="H444" s="49"/>
      <c r="I444" s="21" t="s">
        <v>26</v>
      </c>
      <c r="J444" s="22">
        <f>'[1]Тариф.смета табл.1-4'!R444</f>
        <v>0</v>
      </c>
      <c r="K444" s="22">
        <f>'[1]Тариф.смета табл.1-4'!S444</f>
        <v>0</v>
      </c>
      <c r="L444" s="22">
        <f t="shared" si="9"/>
        <v>0</v>
      </c>
      <c r="M444" s="23">
        <v>0</v>
      </c>
      <c r="N444" s="24" t="s">
        <v>27</v>
      </c>
      <c r="Q444" s="36"/>
    </row>
    <row r="445" spans="1:17" s="1" customFormat="1" ht="12" x14ac:dyDescent="0.2">
      <c r="A445" s="21" t="s">
        <v>684</v>
      </c>
      <c r="B445" s="48" t="s">
        <v>685</v>
      </c>
      <c r="C445" s="48"/>
      <c r="D445" s="48"/>
      <c r="E445" s="48"/>
      <c r="F445" s="48"/>
      <c r="G445" s="48"/>
      <c r="H445" s="48"/>
      <c r="I445" s="21" t="s">
        <v>26</v>
      </c>
      <c r="J445" s="22">
        <f>'[1]Тариф.смета табл.1-4'!R445</f>
        <v>0</v>
      </c>
      <c r="K445" s="22">
        <f>'[1]Тариф.смета табл.1-4'!S445</f>
        <v>0</v>
      </c>
      <c r="L445" s="22">
        <f t="shared" si="9"/>
        <v>0</v>
      </c>
      <c r="M445" s="23">
        <v>0</v>
      </c>
      <c r="N445" s="24" t="s">
        <v>27</v>
      </c>
      <c r="Q445" s="36"/>
    </row>
    <row r="446" spans="1:17" s="1" customFormat="1" ht="12" x14ac:dyDescent="0.2">
      <c r="A446" s="21" t="s">
        <v>686</v>
      </c>
      <c r="B446" s="49" t="s">
        <v>687</v>
      </c>
      <c r="C446" s="49"/>
      <c r="D446" s="49"/>
      <c r="E446" s="49"/>
      <c r="F446" s="49"/>
      <c r="G446" s="49"/>
      <c r="H446" s="49"/>
      <c r="I446" s="21" t="s">
        <v>26</v>
      </c>
      <c r="J446" s="22">
        <f>'[1]Тариф.смета табл.1-4'!R446</f>
        <v>0</v>
      </c>
      <c r="K446" s="22">
        <f>'[1]Тариф.смета табл.1-4'!S446</f>
        <v>0</v>
      </c>
      <c r="L446" s="22">
        <f t="shared" si="9"/>
        <v>0</v>
      </c>
      <c r="M446" s="23">
        <v>0</v>
      </c>
      <c r="N446" s="24" t="s">
        <v>27</v>
      </c>
      <c r="Q446" s="36"/>
    </row>
    <row r="447" spans="1:17" s="1" customFormat="1" ht="12" x14ac:dyDescent="0.2">
      <c r="A447" s="21" t="s">
        <v>688</v>
      </c>
      <c r="B447" s="54" t="s">
        <v>666</v>
      </c>
      <c r="C447" s="54"/>
      <c r="D447" s="54"/>
      <c r="E447" s="54"/>
      <c r="F447" s="54"/>
      <c r="G447" s="54"/>
      <c r="H447" s="54"/>
      <c r="I447" s="21" t="s">
        <v>26</v>
      </c>
      <c r="J447" s="22">
        <f>'[1]Тариф.смета табл.1-4'!R447</f>
        <v>0</v>
      </c>
      <c r="K447" s="22">
        <f>'[1]Тариф.смета табл.1-4'!S447</f>
        <v>0</v>
      </c>
      <c r="L447" s="22">
        <f t="shared" si="9"/>
        <v>0</v>
      </c>
      <c r="M447" s="23">
        <v>0</v>
      </c>
      <c r="N447" s="24" t="s">
        <v>27</v>
      </c>
      <c r="Q447" s="36"/>
    </row>
    <row r="448" spans="1:17" s="1" customFormat="1" ht="12" x14ac:dyDescent="0.2">
      <c r="A448" s="21" t="s">
        <v>689</v>
      </c>
      <c r="B448" s="54" t="s">
        <v>668</v>
      </c>
      <c r="C448" s="54"/>
      <c r="D448" s="54"/>
      <c r="E448" s="54"/>
      <c r="F448" s="54"/>
      <c r="G448" s="54"/>
      <c r="H448" s="54"/>
      <c r="I448" s="21" t="s">
        <v>26</v>
      </c>
      <c r="J448" s="22">
        <f>'[1]Тариф.смета табл.1-4'!R448</f>
        <v>0</v>
      </c>
      <c r="K448" s="22">
        <f>'[1]Тариф.смета табл.1-4'!S448</f>
        <v>0</v>
      </c>
      <c r="L448" s="22">
        <f t="shared" si="9"/>
        <v>0</v>
      </c>
      <c r="M448" s="23">
        <v>0</v>
      </c>
      <c r="N448" s="24" t="s">
        <v>27</v>
      </c>
      <c r="Q448" s="36"/>
    </row>
    <row r="449" spans="1:17" s="1" customFormat="1" ht="12" x14ac:dyDescent="0.2">
      <c r="A449" s="21" t="s">
        <v>545</v>
      </c>
      <c r="B449" s="49" t="s">
        <v>546</v>
      </c>
      <c r="C449" s="49"/>
      <c r="D449" s="49"/>
      <c r="E449" s="49"/>
      <c r="F449" s="49"/>
      <c r="G449" s="49"/>
      <c r="H449" s="49"/>
      <c r="I449" s="21" t="s">
        <v>26</v>
      </c>
      <c r="J449" s="22">
        <f>'[1]Тариф.смета табл.1-4'!R449</f>
        <v>0</v>
      </c>
      <c r="K449" s="22">
        <f>'[1]Тариф.смета табл.1-4'!S449</f>
        <v>0</v>
      </c>
      <c r="L449" s="22">
        <f t="shared" si="9"/>
        <v>0</v>
      </c>
      <c r="M449" s="23">
        <v>0</v>
      </c>
      <c r="N449" s="24" t="s">
        <v>27</v>
      </c>
      <c r="Q449" s="36"/>
    </row>
    <row r="450" spans="1:17" s="1" customFormat="1" ht="12" x14ac:dyDescent="0.2">
      <c r="A450" s="21" t="s">
        <v>547</v>
      </c>
      <c r="B450" s="49" t="s">
        <v>548</v>
      </c>
      <c r="C450" s="49"/>
      <c r="D450" s="49"/>
      <c r="E450" s="49"/>
      <c r="F450" s="49"/>
      <c r="G450" s="49"/>
      <c r="H450" s="49"/>
      <c r="I450" s="21" t="s">
        <v>26</v>
      </c>
      <c r="J450" s="22">
        <f>'[1]Тариф.смета табл.1-4'!R450</f>
        <v>0</v>
      </c>
      <c r="K450" s="22">
        <f>'[1]Тариф.смета табл.1-4'!S450</f>
        <v>0</v>
      </c>
      <c r="L450" s="22">
        <f t="shared" si="9"/>
        <v>0</v>
      </c>
      <c r="M450" s="23">
        <v>0</v>
      </c>
      <c r="N450" s="24" t="s">
        <v>27</v>
      </c>
      <c r="Q450" s="36"/>
    </row>
    <row r="451" spans="1:17" s="1" customFormat="1" ht="12" x14ac:dyDescent="0.2">
      <c r="A451" s="21" t="s">
        <v>549</v>
      </c>
      <c r="B451" s="49" t="s">
        <v>224</v>
      </c>
      <c r="C451" s="49"/>
      <c r="D451" s="49"/>
      <c r="E451" s="49"/>
      <c r="F451" s="49"/>
      <c r="G451" s="49"/>
      <c r="H451" s="49"/>
      <c r="I451" s="21" t="s">
        <v>26</v>
      </c>
      <c r="J451" s="22">
        <f>'[1]Тариф.смета табл.1-4'!R451</f>
        <v>0</v>
      </c>
      <c r="K451" s="22">
        <f>'[1]Тариф.смета табл.1-4'!S451</f>
        <v>0</v>
      </c>
      <c r="L451" s="22">
        <f t="shared" si="9"/>
        <v>0</v>
      </c>
      <c r="M451" s="23">
        <v>0</v>
      </c>
      <c r="N451" s="24" t="s">
        <v>27</v>
      </c>
      <c r="Q451" s="36"/>
    </row>
    <row r="452" spans="1:17" s="1" customFormat="1" ht="12" x14ac:dyDescent="0.2">
      <c r="A452" s="21" t="s">
        <v>550</v>
      </c>
      <c r="B452" s="49" t="s">
        <v>551</v>
      </c>
      <c r="C452" s="49"/>
      <c r="D452" s="49"/>
      <c r="E452" s="49"/>
      <c r="F452" s="49"/>
      <c r="G452" s="49"/>
      <c r="H452" s="49"/>
      <c r="I452" s="21" t="s">
        <v>26</v>
      </c>
      <c r="J452" s="22">
        <f>'[1]Тариф.смета табл.1-4'!R452</f>
        <v>0</v>
      </c>
      <c r="K452" s="22">
        <f>'[1]Тариф.смета табл.1-4'!S452</f>
        <v>0</v>
      </c>
      <c r="L452" s="22">
        <f t="shared" si="9"/>
        <v>0</v>
      </c>
      <c r="M452" s="23">
        <v>0</v>
      </c>
      <c r="N452" s="24" t="s">
        <v>27</v>
      </c>
      <c r="Q452" s="36"/>
    </row>
    <row r="453" spans="1:17" s="1" customFormat="1" ht="12" x14ac:dyDescent="0.2">
      <c r="A453" s="21" t="s">
        <v>552</v>
      </c>
      <c r="B453" s="48" t="s">
        <v>118</v>
      </c>
      <c r="C453" s="48"/>
      <c r="D453" s="48"/>
      <c r="E453" s="48"/>
      <c r="F453" s="48"/>
      <c r="G453" s="48"/>
      <c r="H453" s="48"/>
      <c r="I453" s="21" t="s">
        <v>250</v>
      </c>
      <c r="J453" s="22">
        <f>'[1]Тариф.смета табл.1-4'!R453</f>
        <v>0</v>
      </c>
      <c r="K453" s="22">
        <f>'[1]Тариф.смета табл.1-4'!S453</f>
        <v>0</v>
      </c>
      <c r="L453" s="22">
        <f t="shared" si="9"/>
        <v>0</v>
      </c>
      <c r="M453" s="23">
        <v>0</v>
      </c>
      <c r="N453" s="24" t="s">
        <v>27</v>
      </c>
      <c r="Q453" s="36"/>
    </row>
    <row r="454" spans="1:17" s="1" customFormat="1" ht="24" customHeight="1" x14ac:dyDescent="0.2">
      <c r="A454" s="21" t="s">
        <v>553</v>
      </c>
      <c r="B454" s="50" t="s">
        <v>554</v>
      </c>
      <c r="C454" s="50"/>
      <c r="D454" s="50"/>
      <c r="E454" s="50"/>
      <c r="F454" s="50"/>
      <c r="G454" s="50"/>
      <c r="H454" s="50"/>
      <c r="I454" s="21" t="s">
        <v>26</v>
      </c>
      <c r="J454" s="22">
        <f>'[1]Тариф.смета табл.1-4'!R454</f>
        <v>0</v>
      </c>
      <c r="K454" s="22">
        <f>'[1]Тариф.смета табл.1-4'!S454</f>
        <v>0</v>
      </c>
      <c r="L454" s="22">
        <f t="shared" si="9"/>
        <v>0</v>
      </c>
      <c r="M454" s="23">
        <v>0</v>
      </c>
      <c r="N454" s="24" t="s">
        <v>27</v>
      </c>
      <c r="Q454" s="36"/>
    </row>
    <row r="455" spans="1:17" s="1" customFormat="1" ht="12" x14ac:dyDescent="0.2">
      <c r="A455" s="21" t="s">
        <v>555</v>
      </c>
      <c r="B455" s="49" t="s">
        <v>556</v>
      </c>
      <c r="C455" s="49"/>
      <c r="D455" s="49"/>
      <c r="E455" s="49"/>
      <c r="F455" s="49"/>
      <c r="G455" s="49"/>
      <c r="H455" s="49"/>
      <c r="I455" s="21" t="s">
        <v>26</v>
      </c>
      <c r="J455" s="22">
        <f>'[1]Тариф.смета табл.1-4'!R455</f>
        <v>0</v>
      </c>
      <c r="K455" s="22">
        <f>'[1]Тариф.смета табл.1-4'!S455</f>
        <v>0</v>
      </c>
      <c r="L455" s="22">
        <f t="shared" si="9"/>
        <v>0</v>
      </c>
      <c r="M455" s="23">
        <v>0</v>
      </c>
      <c r="N455" s="24" t="s">
        <v>27</v>
      </c>
      <c r="Q455" s="36"/>
    </row>
    <row r="456" spans="1:17" s="1" customFormat="1" ht="12" x14ac:dyDescent="0.2">
      <c r="A456" s="21" t="s">
        <v>557</v>
      </c>
      <c r="B456" s="54" t="s">
        <v>558</v>
      </c>
      <c r="C456" s="54"/>
      <c r="D456" s="54"/>
      <c r="E456" s="54"/>
      <c r="F456" s="54"/>
      <c r="G456" s="54"/>
      <c r="H456" s="54"/>
      <c r="I456" s="21" t="s">
        <v>26</v>
      </c>
      <c r="J456" s="22">
        <f>'[1]Тариф.смета табл.1-4'!R456</f>
        <v>0</v>
      </c>
      <c r="K456" s="22">
        <f>'[1]Тариф.смета табл.1-4'!S456</f>
        <v>0</v>
      </c>
      <c r="L456" s="22">
        <f t="shared" si="9"/>
        <v>0</v>
      </c>
      <c r="M456" s="23">
        <v>0</v>
      </c>
      <c r="N456" s="24" t="s">
        <v>27</v>
      </c>
      <c r="Q456" s="36"/>
    </row>
    <row r="457" spans="1:17" s="1" customFormat="1" ht="12" x14ac:dyDescent="0.2">
      <c r="A457" s="21" t="s">
        <v>559</v>
      </c>
      <c r="B457" s="49" t="s">
        <v>560</v>
      </c>
      <c r="C457" s="49"/>
      <c r="D457" s="49"/>
      <c r="E457" s="49"/>
      <c r="F457" s="49"/>
      <c r="G457" s="49"/>
      <c r="H457" s="49"/>
      <c r="I457" s="21" t="s">
        <v>26</v>
      </c>
      <c r="J457" s="22">
        <f>'[1]Тариф.смета табл.1-4'!R457</f>
        <v>0</v>
      </c>
      <c r="K457" s="22">
        <f>'[1]Тариф.смета табл.1-4'!S457</f>
        <v>0</v>
      </c>
      <c r="L457" s="22">
        <f t="shared" si="9"/>
        <v>0</v>
      </c>
      <c r="M457" s="23">
        <v>0</v>
      </c>
      <c r="N457" s="24" t="s">
        <v>27</v>
      </c>
      <c r="Q457" s="36"/>
    </row>
    <row r="458" spans="1:17" s="1" customFormat="1" ht="12" x14ac:dyDescent="0.2">
      <c r="A458" s="21" t="s">
        <v>561</v>
      </c>
      <c r="B458" s="54" t="s">
        <v>562</v>
      </c>
      <c r="C458" s="54"/>
      <c r="D458" s="54"/>
      <c r="E458" s="54"/>
      <c r="F458" s="54"/>
      <c r="G458" s="54"/>
      <c r="H458" s="54"/>
      <c r="I458" s="21" t="s">
        <v>26</v>
      </c>
      <c r="J458" s="22">
        <f>'[1]Тариф.смета табл.1-4'!R458</f>
        <v>0</v>
      </c>
      <c r="K458" s="22">
        <f>'[1]Тариф.смета табл.1-4'!S458</f>
        <v>0</v>
      </c>
      <c r="L458" s="22">
        <f t="shared" si="9"/>
        <v>0</v>
      </c>
      <c r="M458" s="23">
        <v>0</v>
      </c>
      <c r="N458" s="24" t="s">
        <v>27</v>
      </c>
      <c r="Q458" s="36"/>
    </row>
    <row r="459" spans="1:17" s="1" customFormat="1" ht="24" customHeight="1" x14ac:dyDescent="0.2">
      <c r="A459" s="21" t="s">
        <v>563</v>
      </c>
      <c r="B459" s="50" t="s">
        <v>564</v>
      </c>
      <c r="C459" s="50"/>
      <c r="D459" s="50"/>
      <c r="E459" s="50"/>
      <c r="F459" s="50"/>
      <c r="G459" s="50"/>
      <c r="H459" s="50"/>
      <c r="I459" s="21" t="s">
        <v>250</v>
      </c>
      <c r="J459" s="22">
        <f>'[1]Тариф.смета табл.1-4'!R459</f>
        <v>0</v>
      </c>
      <c r="K459" s="22">
        <f>'[1]Тариф.смета табл.1-4'!S459</f>
        <v>0</v>
      </c>
      <c r="L459" s="22">
        <f t="shared" si="9"/>
        <v>0</v>
      </c>
      <c r="M459" s="23">
        <v>0</v>
      </c>
      <c r="N459" s="24" t="s">
        <v>27</v>
      </c>
      <c r="Q459" s="36"/>
    </row>
    <row r="460" spans="1:17" x14ac:dyDescent="0.25">
      <c r="A460" s="61" t="s">
        <v>565</v>
      </c>
      <c r="B460" s="61"/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</row>
    <row r="461" spans="1:17" s="1" customFormat="1" ht="12" x14ac:dyDescent="0.2">
      <c r="A461" s="21" t="s">
        <v>566</v>
      </c>
      <c r="B461" s="48" t="s">
        <v>567</v>
      </c>
      <c r="C461" s="48"/>
      <c r="D461" s="48"/>
      <c r="E461" s="48"/>
      <c r="F461" s="48"/>
      <c r="G461" s="48"/>
      <c r="H461" s="48"/>
      <c r="I461" s="21" t="s">
        <v>26</v>
      </c>
      <c r="J461" s="22">
        <v>0</v>
      </c>
      <c r="K461" s="22">
        <v>0</v>
      </c>
      <c r="L461" s="22">
        <f>K461-J461</f>
        <v>0</v>
      </c>
      <c r="M461" s="23">
        <v>0</v>
      </c>
      <c r="N461" s="24" t="s">
        <v>27</v>
      </c>
      <c r="Q461" s="36"/>
    </row>
    <row r="462" spans="1:17" s="1" customFormat="1" ht="12" x14ac:dyDescent="0.2">
      <c r="A462" s="21" t="s">
        <v>568</v>
      </c>
      <c r="B462" s="49" t="s">
        <v>29</v>
      </c>
      <c r="C462" s="49"/>
      <c r="D462" s="49"/>
      <c r="E462" s="49"/>
      <c r="F462" s="49"/>
      <c r="G462" s="49"/>
      <c r="H462" s="49"/>
      <c r="I462" s="21" t="s">
        <v>26</v>
      </c>
      <c r="J462" s="22">
        <v>0</v>
      </c>
      <c r="K462" s="22">
        <v>0</v>
      </c>
      <c r="L462" s="22">
        <f t="shared" ref="L462:L525" si="10">K462-J462</f>
        <v>0</v>
      </c>
      <c r="M462" s="23">
        <v>0</v>
      </c>
      <c r="N462" s="24" t="s">
        <v>27</v>
      </c>
      <c r="Q462" s="36"/>
    </row>
    <row r="463" spans="1:17" s="1" customFormat="1" ht="24" customHeight="1" x14ac:dyDescent="0.2">
      <c r="A463" s="21" t="s">
        <v>569</v>
      </c>
      <c r="B463" s="56" t="s">
        <v>31</v>
      </c>
      <c r="C463" s="56"/>
      <c r="D463" s="56"/>
      <c r="E463" s="56"/>
      <c r="F463" s="56"/>
      <c r="G463" s="56"/>
      <c r="H463" s="56"/>
      <c r="I463" s="21" t="s">
        <v>26</v>
      </c>
      <c r="J463" s="22">
        <v>0</v>
      </c>
      <c r="K463" s="22">
        <v>0</v>
      </c>
      <c r="L463" s="22">
        <f t="shared" si="10"/>
        <v>0</v>
      </c>
      <c r="M463" s="23">
        <v>0</v>
      </c>
      <c r="N463" s="24" t="s">
        <v>27</v>
      </c>
      <c r="Q463" s="36"/>
    </row>
    <row r="464" spans="1:17" s="1" customFormat="1" ht="24" customHeight="1" x14ac:dyDescent="0.2">
      <c r="A464" s="21" t="s">
        <v>570</v>
      </c>
      <c r="B464" s="56" t="s">
        <v>33</v>
      </c>
      <c r="C464" s="56"/>
      <c r="D464" s="56"/>
      <c r="E464" s="56"/>
      <c r="F464" s="56"/>
      <c r="G464" s="56"/>
      <c r="H464" s="56"/>
      <c r="I464" s="21" t="s">
        <v>26</v>
      </c>
      <c r="J464" s="22">
        <v>0</v>
      </c>
      <c r="K464" s="22">
        <v>0</v>
      </c>
      <c r="L464" s="22">
        <f t="shared" si="10"/>
        <v>0</v>
      </c>
      <c r="M464" s="23">
        <v>0</v>
      </c>
      <c r="N464" s="24" t="s">
        <v>27</v>
      </c>
      <c r="Q464" s="36"/>
    </row>
    <row r="465" spans="1:17" s="1" customFormat="1" ht="24" customHeight="1" x14ac:dyDescent="0.2">
      <c r="A465" s="21" t="s">
        <v>571</v>
      </c>
      <c r="B465" s="56" t="s">
        <v>35</v>
      </c>
      <c r="C465" s="56"/>
      <c r="D465" s="56"/>
      <c r="E465" s="56"/>
      <c r="F465" s="56"/>
      <c r="G465" s="56"/>
      <c r="H465" s="56"/>
      <c r="I465" s="21" t="s">
        <v>26</v>
      </c>
      <c r="J465" s="22">
        <v>0</v>
      </c>
      <c r="K465" s="22">
        <v>0</v>
      </c>
      <c r="L465" s="22">
        <f t="shared" si="10"/>
        <v>0</v>
      </c>
      <c r="M465" s="23">
        <v>0</v>
      </c>
      <c r="N465" s="24" t="s">
        <v>27</v>
      </c>
      <c r="Q465" s="36"/>
    </row>
    <row r="466" spans="1:17" s="1" customFormat="1" ht="12" x14ac:dyDescent="0.2">
      <c r="A466" s="21" t="s">
        <v>572</v>
      </c>
      <c r="B466" s="49" t="s">
        <v>37</v>
      </c>
      <c r="C466" s="49"/>
      <c r="D466" s="49"/>
      <c r="E466" s="49"/>
      <c r="F466" s="49"/>
      <c r="G466" s="49"/>
      <c r="H466" s="49"/>
      <c r="I466" s="21" t="s">
        <v>26</v>
      </c>
      <c r="J466" s="22">
        <v>0</v>
      </c>
      <c r="K466" s="22">
        <v>0</v>
      </c>
      <c r="L466" s="22">
        <f t="shared" si="10"/>
        <v>0</v>
      </c>
      <c r="M466" s="23">
        <v>0</v>
      </c>
      <c r="N466" s="24" t="s">
        <v>27</v>
      </c>
      <c r="Q466" s="36"/>
    </row>
    <row r="467" spans="1:17" s="1" customFormat="1" ht="12" x14ac:dyDescent="0.2">
      <c r="A467" s="21" t="s">
        <v>573</v>
      </c>
      <c r="B467" s="49" t="s">
        <v>39</v>
      </c>
      <c r="C467" s="49"/>
      <c r="D467" s="49"/>
      <c r="E467" s="49"/>
      <c r="F467" s="49"/>
      <c r="G467" s="49"/>
      <c r="H467" s="49"/>
      <c r="I467" s="21" t="s">
        <v>26</v>
      </c>
      <c r="J467" s="22">
        <v>0</v>
      </c>
      <c r="K467" s="22">
        <v>0</v>
      </c>
      <c r="L467" s="22">
        <f t="shared" si="10"/>
        <v>0</v>
      </c>
      <c r="M467" s="23">
        <v>0</v>
      </c>
      <c r="N467" s="24" t="s">
        <v>27</v>
      </c>
      <c r="Q467" s="36"/>
    </row>
    <row r="468" spans="1:17" s="1" customFormat="1" ht="12" x14ac:dyDescent="0.2">
      <c r="A468" s="21" t="s">
        <v>574</v>
      </c>
      <c r="B468" s="49" t="s">
        <v>41</v>
      </c>
      <c r="C468" s="49"/>
      <c r="D468" s="49"/>
      <c r="E468" s="49"/>
      <c r="F468" s="49"/>
      <c r="G468" s="49"/>
      <c r="H468" s="49"/>
      <c r="I468" s="21" t="s">
        <v>26</v>
      </c>
      <c r="J468" s="22">
        <v>0</v>
      </c>
      <c r="K468" s="22">
        <v>0</v>
      </c>
      <c r="L468" s="22">
        <f t="shared" si="10"/>
        <v>0</v>
      </c>
      <c r="M468" s="23">
        <v>0</v>
      </c>
      <c r="N468" s="24" t="s">
        <v>27</v>
      </c>
      <c r="Q468" s="36"/>
    </row>
    <row r="469" spans="1:17" s="1" customFormat="1" ht="12" x14ac:dyDescent="0.2">
      <c r="A469" s="21" t="s">
        <v>575</v>
      </c>
      <c r="B469" s="49" t="s">
        <v>43</v>
      </c>
      <c r="C469" s="49"/>
      <c r="D469" s="49"/>
      <c r="E469" s="49"/>
      <c r="F469" s="49"/>
      <c r="G469" s="49"/>
      <c r="H469" s="49"/>
      <c r="I469" s="21" t="s">
        <v>26</v>
      </c>
      <c r="J469" s="22">
        <v>0</v>
      </c>
      <c r="K469" s="22">
        <v>0</v>
      </c>
      <c r="L469" s="22">
        <f t="shared" si="10"/>
        <v>0</v>
      </c>
      <c r="M469" s="23">
        <v>0</v>
      </c>
      <c r="N469" s="24" t="s">
        <v>27</v>
      </c>
      <c r="Q469" s="36"/>
    </row>
    <row r="470" spans="1:17" s="1" customFormat="1" ht="12" x14ac:dyDescent="0.2">
      <c r="A470" s="21" t="s">
        <v>576</v>
      </c>
      <c r="B470" s="49" t="s">
        <v>45</v>
      </c>
      <c r="C470" s="49"/>
      <c r="D470" s="49"/>
      <c r="E470" s="49"/>
      <c r="F470" s="49"/>
      <c r="G470" s="49"/>
      <c r="H470" s="49"/>
      <c r="I470" s="21" t="s">
        <v>26</v>
      </c>
      <c r="J470" s="22">
        <v>0</v>
      </c>
      <c r="K470" s="22">
        <v>0</v>
      </c>
      <c r="L470" s="22">
        <f t="shared" si="10"/>
        <v>0</v>
      </c>
      <c r="M470" s="23">
        <v>0</v>
      </c>
      <c r="N470" s="24" t="s">
        <v>27</v>
      </c>
      <c r="Q470" s="36"/>
    </row>
    <row r="471" spans="1:17" s="1" customFormat="1" ht="12" x14ac:dyDescent="0.2">
      <c r="A471" s="21" t="s">
        <v>577</v>
      </c>
      <c r="B471" s="49" t="s">
        <v>47</v>
      </c>
      <c r="C471" s="49"/>
      <c r="D471" s="49"/>
      <c r="E471" s="49"/>
      <c r="F471" s="49"/>
      <c r="G471" s="49"/>
      <c r="H471" s="49"/>
      <c r="I471" s="21" t="s">
        <v>26</v>
      </c>
      <c r="J471" s="22">
        <v>0</v>
      </c>
      <c r="K471" s="22">
        <v>0</v>
      </c>
      <c r="L471" s="22">
        <f t="shared" si="10"/>
        <v>0</v>
      </c>
      <c r="M471" s="23">
        <v>0</v>
      </c>
      <c r="N471" s="24" t="s">
        <v>27</v>
      </c>
      <c r="Q471" s="36"/>
    </row>
    <row r="472" spans="1:17" s="1" customFormat="1" ht="24" customHeight="1" x14ac:dyDescent="0.2">
      <c r="A472" s="21" t="s">
        <v>578</v>
      </c>
      <c r="B472" s="50" t="s">
        <v>49</v>
      </c>
      <c r="C472" s="50"/>
      <c r="D472" s="50"/>
      <c r="E472" s="50"/>
      <c r="F472" s="50"/>
      <c r="G472" s="50"/>
      <c r="H472" s="50"/>
      <c r="I472" s="21" t="s">
        <v>26</v>
      </c>
      <c r="J472" s="22">
        <v>0</v>
      </c>
      <c r="K472" s="22">
        <v>0</v>
      </c>
      <c r="L472" s="22">
        <f t="shared" si="10"/>
        <v>0</v>
      </c>
      <c r="M472" s="23">
        <v>0</v>
      </c>
      <c r="N472" s="24" t="s">
        <v>27</v>
      </c>
      <c r="Q472" s="36"/>
    </row>
    <row r="473" spans="1:17" s="1" customFormat="1" ht="12" x14ac:dyDescent="0.2">
      <c r="A473" s="21" t="s">
        <v>579</v>
      </c>
      <c r="B473" s="54" t="s">
        <v>51</v>
      </c>
      <c r="C473" s="54"/>
      <c r="D473" s="54"/>
      <c r="E473" s="54"/>
      <c r="F473" s="54"/>
      <c r="G473" s="54"/>
      <c r="H473" s="54"/>
      <c r="I473" s="21" t="s">
        <v>26</v>
      </c>
      <c r="J473" s="22">
        <v>0</v>
      </c>
      <c r="K473" s="22">
        <v>0</v>
      </c>
      <c r="L473" s="22">
        <f t="shared" si="10"/>
        <v>0</v>
      </c>
      <c r="M473" s="23">
        <v>0</v>
      </c>
      <c r="N473" s="24" t="s">
        <v>27</v>
      </c>
      <c r="Q473" s="36"/>
    </row>
    <row r="474" spans="1:17" s="1" customFormat="1" ht="12" x14ac:dyDescent="0.2">
      <c r="A474" s="21" t="s">
        <v>580</v>
      </c>
      <c r="B474" s="54" t="s">
        <v>53</v>
      </c>
      <c r="C474" s="54"/>
      <c r="D474" s="54"/>
      <c r="E474" s="54"/>
      <c r="F474" s="54"/>
      <c r="G474" s="54"/>
      <c r="H474" s="54"/>
      <c r="I474" s="21" t="s">
        <v>26</v>
      </c>
      <c r="J474" s="22">
        <v>0</v>
      </c>
      <c r="K474" s="22">
        <v>0</v>
      </c>
      <c r="L474" s="22">
        <f t="shared" si="10"/>
        <v>0</v>
      </c>
      <c r="M474" s="23">
        <v>0</v>
      </c>
      <c r="N474" s="24" t="s">
        <v>27</v>
      </c>
      <c r="Q474" s="36"/>
    </row>
    <row r="475" spans="1:17" s="1" customFormat="1" ht="24" customHeight="1" x14ac:dyDescent="0.2">
      <c r="A475" s="21" t="s">
        <v>581</v>
      </c>
      <c r="B475" s="50" t="s">
        <v>582</v>
      </c>
      <c r="C475" s="50"/>
      <c r="D475" s="50"/>
      <c r="E475" s="50"/>
      <c r="F475" s="50"/>
      <c r="G475" s="50"/>
      <c r="H475" s="50"/>
      <c r="I475" s="21" t="s">
        <v>26</v>
      </c>
      <c r="J475" s="22">
        <v>0</v>
      </c>
      <c r="K475" s="22">
        <v>0</v>
      </c>
      <c r="L475" s="22">
        <f t="shared" si="10"/>
        <v>0</v>
      </c>
      <c r="M475" s="23">
        <v>0</v>
      </c>
      <c r="N475" s="24" t="s">
        <v>27</v>
      </c>
      <c r="Q475" s="36"/>
    </row>
    <row r="476" spans="1:17" s="1" customFormat="1" ht="12" x14ac:dyDescent="0.2">
      <c r="A476" s="21" t="s">
        <v>583</v>
      </c>
      <c r="B476" s="54" t="s">
        <v>584</v>
      </c>
      <c r="C476" s="54"/>
      <c r="D476" s="54"/>
      <c r="E476" s="54"/>
      <c r="F476" s="54"/>
      <c r="G476" s="54"/>
      <c r="H476" s="54"/>
      <c r="I476" s="21" t="s">
        <v>26</v>
      </c>
      <c r="J476" s="22">
        <v>0</v>
      </c>
      <c r="K476" s="22">
        <v>0</v>
      </c>
      <c r="L476" s="22">
        <f t="shared" si="10"/>
        <v>0</v>
      </c>
      <c r="M476" s="23">
        <v>0</v>
      </c>
      <c r="N476" s="24" t="s">
        <v>27</v>
      </c>
      <c r="Q476" s="36"/>
    </row>
    <row r="477" spans="1:17" s="1" customFormat="1" ht="12" x14ac:dyDescent="0.2">
      <c r="A477" s="21" t="s">
        <v>585</v>
      </c>
      <c r="B477" s="54" t="s">
        <v>586</v>
      </c>
      <c r="C477" s="54"/>
      <c r="D477" s="54"/>
      <c r="E477" s="54"/>
      <c r="F477" s="54"/>
      <c r="G477" s="54"/>
      <c r="H477" s="54"/>
      <c r="I477" s="21" t="s">
        <v>26</v>
      </c>
      <c r="J477" s="22">
        <v>0</v>
      </c>
      <c r="K477" s="22">
        <v>0</v>
      </c>
      <c r="L477" s="22">
        <f t="shared" si="10"/>
        <v>0</v>
      </c>
      <c r="M477" s="23">
        <v>0</v>
      </c>
      <c r="N477" s="24" t="s">
        <v>27</v>
      </c>
      <c r="Q477" s="36"/>
    </row>
    <row r="478" spans="1:17" s="1" customFormat="1" ht="12" x14ac:dyDescent="0.2">
      <c r="A478" s="21" t="s">
        <v>587</v>
      </c>
      <c r="B478" s="49" t="s">
        <v>55</v>
      </c>
      <c r="C478" s="49"/>
      <c r="D478" s="49"/>
      <c r="E478" s="49"/>
      <c r="F478" s="49"/>
      <c r="G478" s="49"/>
      <c r="H478" s="49"/>
      <c r="I478" s="21" t="s">
        <v>26</v>
      </c>
      <c r="J478" s="22">
        <v>0</v>
      </c>
      <c r="K478" s="22">
        <v>0</v>
      </c>
      <c r="L478" s="22">
        <f t="shared" si="10"/>
        <v>0</v>
      </c>
      <c r="M478" s="23">
        <v>0</v>
      </c>
      <c r="N478" s="24" t="s">
        <v>27</v>
      </c>
      <c r="Q478" s="36"/>
    </row>
    <row r="479" spans="1:17" s="1" customFormat="1" ht="12" x14ac:dyDescent="0.2">
      <c r="A479" s="21" t="s">
        <v>588</v>
      </c>
      <c r="B479" s="48" t="s">
        <v>589</v>
      </c>
      <c r="C479" s="48"/>
      <c r="D479" s="48"/>
      <c r="E479" s="48"/>
      <c r="F479" s="48"/>
      <c r="G479" s="48"/>
      <c r="H479" s="48"/>
      <c r="I479" s="21" t="s">
        <v>26</v>
      </c>
      <c r="J479" s="22">
        <v>0</v>
      </c>
      <c r="K479" s="22">
        <v>0</v>
      </c>
      <c r="L479" s="22">
        <f t="shared" si="10"/>
        <v>0</v>
      </c>
      <c r="M479" s="23">
        <v>0</v>
      </c>
      <c r="N479" s="24" t="s">
        <v>27</v>
      </c>
      <c r="Q479" s="36"/>
    </row>
    <row r="480" spans="1:17" s="1" customFormat="1" ht="12" x14ac:dyDescent="0.2">
      <c r="A480" s="21" t="s">
        <v>590</v>
      </c>
      <c r="B480" s="49" t="s">
        <v>591</v>
      </c>
      <c r="C480" s="49"/>
      <c r="D480" s="49"/>
      <c r="E480" s="49"/>
      <c r="F480" s="49"/>
      <c r="G480" s="49"/>
      <c r="H480" s="49"/>
      <c r="I480" s="21" t="s">
        <v>26</v>
      </c>
      <c r="J480" s="22">
        <v>0</v>
      </c>
      <c r="K480" s="22">
        <v>0</v>
      </c>
      <c r="L480" s="22">
        <f t="shared" si="10"/>
        <v>0</v>
      </c>
      <c r="M480" s="23">
        <v>0</v>
      </c>
      <c r="N480" s="24" t="s">
        <v>27</v>
      </c>
      <c r="Q480" s="36"/>
    </row>
    <row r="481" spans="1:17" s="1" customFormat="1" ht="12" x14ac:dyDescent="0.2">
      <c r="A481" s="21" t="s">
        <v>592</v>
      </c>
      <c r="B481" s="49" t="s">
        <v>593</v>
      </c>
      <c r="C481" s="49"/>
      <c r="D481" s="49"/>
      <c r="E481" s="49"/>
      <c r="F481" s="49"/>
      <c r="G481" s="49"/>
      <c r="H481" s="49"/>
      <c r="I481" s="21" t="s">
        <v>26</v>
      </c>
      <c r="J481" s="22">
        <v>0</v>
      </c>
      <c r="K481" s="22">
        <v>0</v>
      </c>
      <c r="L481" s="22">
        <f t="shared" si="10"/>
        <v>0</v>
      </c>
      <c r="M481" s="23">
        <v>0</v>
      </c>
      <c r="N481" s="24" t="s">
        <v>27</v>
      </c>
      <c r="Q481" s="36"/>
    </row>
    <row r="482" spans="1:17" s="1" customFormat="1" ht="12" x14ac:dyDescent="0.2">
      <c r="A482" s="21" t="s">
        <v>594</v>
      </c>
      <c r="B482" s="54" t="s">
        <v>298</v>
      </c>
      <c r="C482" s="54"/>
      <c r="D482" s="54"/>
      <c r="E482" s="54"/>
      <c r="F482" s="54"/>
      <c r="G482" s="54"/>
      <c r="H482" s="54"/>
      <c r="I482" s="21" t="s">
        <v>26</v>
      </c>
      <c r="J482" s="22">
        <v>0</v>
      </c>
      <c r="K482" s="22">
        <v>0</v>
      </c>
      <c r="L482" s="22">
        <f t="shared" si="10"/>
        <v>0</v>
      </c>
      <c r="M482" s="23">
        <v>0</v>
      </c>
      <c r="N482" s="24" t="s">
        <v>27</v>
      </c>
      <c r="Q482" s="36"/>
    </row>
    <row r="483" spans="1:17" s="1" customFormat="1" ht="12" x14ac:dyDescent="0.2">
      <c r="A483" s="21" t="s">
        <v>595</v>
      </c>
      <c r="B483" s="54" t="s">
        <v>596</v>
      </c>
      <c r="C483" s="54"/>
      <c r="D483" s="54"/>
      <c r="E483" s="54"/>
      <c r="F483" s="54"/>
      <c r="G483" s="54"/>
      <c r="H483" s="54"/>
      <c r="I483" s="21" t="s">
        <v>26</v>
      </c>
      <c r="J483" s="22">
        <v>0</v>
      </c>
      <c r="K483" s="22">
        <v>0</v>
      </c>
      <c r="L483" s="22">
        <f t="shared" si="10"/>
        <v>0</v>
      </c>
      <c r="M483" s="23">
        <v>0</v>
      </c>
      <c r="N483" s="24" t="s">
        <v>27</v>
      </c>
      <c r="Q483" s="36"/>
    </row>
    <row r="484" spans="1:17" s="1" customFormat="1" ht="12" x14ac:dyDescent="0.2">
      <c r="A484" s="21" t="s">
        <v>597</v>
      </c>
      <c r="B484" s="54" t="s">
        <v>598</v>
      </c>
      <c r="C484" s="54"/>
      <c r="D484" s="54"/>
      <c r="E484" s="54"/>
      <c r="F484" s="54"/>
      <c r="G484" s="54"/>
      <c r="H484" s="54"/>
      <c r="I484" s="21" t="s">
        <v>26</v>
      </c>
      <c r="J484" s="22">
        <v>0</v>
      </c>
      <c r="K484" s="22">
        <v>0</v>
      </c>
      <c r="L484" s="22">
        <f t="shared" si="10"/>
        <v>0</v>
      </c>
      <c r="M484" s="23">
        <v>0</v>
      </c>
      <c r="N484" s="24" t="s">
        <v>27</v>
      </c>
      <c r="Q484" s="36"/>
    </row>
    <row r="485" spans="1:17" s="1" customFormat="1" ht="24" customHeight="1" x14ac:dyDescent="0.2">
      <c r="A485" s="21" t="s">
        <v>599</v>
      </c>
      <c r="B485" s="50" t="s">
        <v>600</v>
      </c>
      <c r="C485" s="50"/>
      <c r="D485" s="50"/>
      <c r="E485" s="50"/>
      <c r="F485" s="50"/>
      <c r="G485" s="50"/>
      <c r="H485" s="50"/>
      <c r="I485" s="21" t="s">
        <v>26</v>
      </c>
      <c r="J485" s="22">
        <v>0</v>
      </c>
      <c r="K485" s="22">
        <v>0</v>
      </c>
      <c r="L485" s="22">
        <f t="shared" si="10"/>
        <v>0</v>
      </c>
      <c r="M485" s="23">
        <v>0</v>
      </c>
      <c r="N485" s="24" t="s">
        <v>27</v>
      </c>
      <c r="Q485" s="36"/>
    </row>
    <row r="486" spans="1:17" s="1" customFormat="1" ht="24" customHeight="1" x14ac:dyDescent="0.2">
      <c r="A486" s="21" t="s">
        <v>601</v>
      </c>
      <c r="B486" s="50" t="s">
        <v>602</v>
      </c>
      <c r="C486" s="50"/>
      <c r="D486" s="50"/>
      <c r="E486" s="50"/>
      <c r="F486" s="50"/>
      <c r="G486" s="50"/>
      <c r="H486" s="50"/>
      <c r="I486" s="21" t="s">
        <v>26</v>
      </c>
      <c r="J486" s="22">
        <v>0</v>
      </c>
      <c r="K486" s="22">
        <v>0</v>
      </c>
      <c r="L486" s="22">
        <f t="shared" si="10"/>
        <v>0</v>
      </c>
      <c r="M486" s="23">
        <v>0</v>
      </c>
      <c r="N486" s="24" t="s">
        <v>27</v>
      </c>
      <c r="Q486" s="36"/>
    </row>
    <row r="487" spans="1:17" s="1" customFormat="1" ht="12" x14ac:dyDescent="0.2">
      <c r="A487" s="21" t="s">
        <v>603</v>
      </c>
      <c r="B487" s="49" t="s">
        <v>604</v>
      </c>
      <c r="C487" s="49"/>
      <c r="D487" s="49"/>
      <c r="E487" s="49"/>
      <c r="F487" s="49"/>
      <c r="G487" s="49"/>
      <c r="H487" s="49"/>
      <c r="I487" s="21" t="s">
        <v>26</v>
      </c>
      <c r="J487" s="22">
        <v>0</v>
      </c>
      <c r="K487" s="22">
        <v>0</v>
      </c>
      <c r="L487" s="22">
        <f t="shared" si="10"/>
        <v>0</v>
      </c>
      <c r="M487" s="23">
        <v>0</v>
      </c>
      <c r="N487" s="24" t="s">
        <v>27</v>
      </c>
      <c r="Q487" s="36"/>
    </row>
    <row r="488" spans="1:17" s="1" customFormat="1" ht="12" x14ac:dyDescent="0.2">
      <c r="A488" s="21" t="s">
        <v>605</v>
      </c>
      <c r="B488" s="49" t="s">
        <v>606</v>
      </c>
      <c r="C488" s="49"/>
      <c r="D488" s="49"/>
      <c r="E488" s="49"/>
      <c r="F488" s="49"/>
      <c r="G488" s="49"/>
      <c r="H488" s="49"/>
      <c r="I488" s="21" t="s">
        <v>26</v>
      </c>
      <c r="J488" s="22">
        <v>0</v>
      </c>
      <c r="K488" s="22">
        <v>0</v>
      </c>
      <c r="L488" s="22">
        <f t="shared" si="10"/>
        <v>0</v>
      </c>
      <c r="M488" s="23">
        <v>0</v>
      </c>
      <c r="N488" s="24" t="s">
        <v>27</v>
      </c>
      <c r="Q488" s="36"/>
    </row>
    <row r="489" spans="1:17" s="1" customFormat="1" ht="12" x14ac:dyDescent="0.2">
      <c r="A489" s="21" t="s">
        <v>607</v>
      </c>
      <c r="B489" s="49" t="s">
        <v>608</v>
      </c>
      <c r="C489" s="49"/>
      <c r="D489" s="49"/>
      <c r="E489" s="49"/>
      <c r="F489" s="49"/>
      <c r="G489" s="49"/>
      <c r="H489" s="49"/>
      <c r="I489" s="21" t="s">
        <v>26</v>
      </c>
      <c r="J489" s="22">
        <v>0</v>
      </c>
      <c r="K489" s="22">
        <v>0</v>
      </c>
      <c r="L489" s="22">
        <f t="shared" si="10"/>
        <v>0</v>
      </c>
      <c r="M489" s="23">
        <v>0</v>
      </c>
      <c r="N489" s="24" t="s">
        <v>27</v>
      </c>
      <c r="Q489" s="36"/>
    </row>
    <row r="490" spans="1:17" s="1" customFormat="1" ht="12" x14ac:dyDescent="0.2">
      <c r="A490" s="21" t="s">
        <v>609</v>
      </c>
      <c r="B490" s="49" t="s">
        <v>610</v>
      </c>
      <c r="C490" s="49"/>
      <c r="D490" s="49"/>
      <c r="E490" s="49"/>
      <c r="F490" s="49"/>
      <c r="G490" s="49"/>
      <c r="H490" s="49"/>
      <c r="I490" s="21" t="s">
        <v>26</v>
      </c>
      <c r="J490" s="22">
        <v>0</v>
      </c>
      <c r="K490" s="22">
        <v>0</v>
      </c>
      <c r="L490" s="22">
        <f t="shared" si="10"/>
        <v>0</v>
      </c>
      <c r="M490" s="23">
        <v>0</v>
      </c>
      <c r="N490" s="24" t="s">
        <v>27</v>
      </c>
      <c r="Q490" s="36"/>
    </row>
    <row r="491" spans="1:17" s="1" customFormat="1" ht="12" x14ac:dyDescent="0.2">
      <c r="A491" s="21" t="s">
        <v>611</v>
      </c>
      <c r="B491" s="54" t="s">
        <v>612</v>
      </c>
      <c r="C491" s="54"/>
      <c r="D491" s="54"/>
      <c r="E491" s="54"/>
      <c r="F491" s="54"/>
      <c r="G491" s="54"/>
      <c r="H491" s="54"/>
      <c r="I491" s="21" t="s">
        <v>26</v>
      </c>
      <c r="J491" s="22">
        <v>0</v>
      </c>
      <c r="K491" s="22">
        <v>0</v>
      </c>
      <c r="L491" s="22">
        <f t="shared" si="10"/>
        <v>0</v>
      </c>
      <c r="M491" s="23">
        <v>0</v>
      </c>
      <c r="N491" s="24" t="s">
        <v>27</v>
      </c>
      <c r="Q491" s="36"/>
    </row>
    <row r="492" spans="1:17" s="1" customFormat="1" ht="12" x14ac:dyDescent="0.2">
      <c r="A492" s="21" t="s">
        <v>613</v>
      </c>
      <c r="B492" s="49" t="s">
        <v>614</v>
      </c>
      <c r="C492" s="49"/>
      <c r="D492" s="49"/>
      <c r="E492" s="49"/>
      <c r="F492" s="49"/>
      <c r="G492" s="49"/>
      <c r="H492" s="49"/>
      <c r="I492" s="21" t="s">
        <v>26</v>
      </c>
      <c r="J492" s="22">
        <v>0</v>
      </c>
      <c r="K492" s="22">
        <v>0</v>
      </c>
      <c r="L492" s="22">
        <f t="shared" si="10"/>
        <v>0</v>
      </c>
      <c r="M492" s="23">
        <v>0</v>
      </c>
      <c r="N492" s="24" t="s">
        <v>27</v>
      </c>
      <c r="Q492" s="36"/>
    </row>
    <row r="493" spans="1:17" s="1" customFormat="1" ht="12" x14ac:dyDescent="0.2">
      <c r="A493" s="21" t="s">
        <v>615</v>
      </c>
      <c r="B493" s="49" t="s">
        <v>616</v>
      </c>
      <c r="C493" s="49"/>
      <c r="D493" s="49"/>
      <c r="E493" s="49"/>
      <c r="F493" s="49"/>
      <c r="G493" s="49"/>
      <c r="H493" s="49"/>
      <c r="I493" s="21" t="s">
        <v>26</v>
      </c>
      <c r="J493" s="22">
        <v>0</v>
      </c>
      <c r="K493" s="22">
        <v>0</v>
      </c>
      <c r="L493" s="22">
        <f t="shared" si="10"/>
        <v>0</v>
      </c>
      <c r="M493" s="23">
        <v>0</v>
      </c>
      <c r="N493" s="24" t="s">
        <v>27</v>
      </c>
      <c r="Q493" s="36"/>
    </row>
    <row r="494" spans="1:17" s="1" customFormat="1" ht="12" x14ac:dyDescent="0.2">
      <c r="A494" s="21" t="s">
        <v>617</v>
      </c>
      <c r="B494" s="49" t="s">
        <v>618</v>
      </c>
      <c r="C494" s="49"/>
      <c r="D494" s="49"/>
      <c r="E494" s="49"/>
      <c r="F494" s="49"/>
      <c r="G494" s="49"/>
      <c r="H494" s="49"/>
      <c r="I494" s="21" t="s">
        <v>26</v>
      </c>
      <c r="J494" s="22">
        <v>0</v>
      </c>
      <c r="K494" s="22">
        <v>0</v>
      </c>
      <c r="L494" s="22">
        <f t="shared" si="10"/>
        <v>0</v>
      </c>
      <c r="M494" s="23">
        <v>0</v>
      </c>
      <c r="N494" s="24" t="s">
        <v>27</v>
      </c>
      <c r="Q494" s="36"/>
    </row>
    <row r="495" spans="1:17" s="1" customFormat="1" ht="24" customHeight="1" x14ac:dyDescent="0.2">
      <c r="A495" s="21" t="s">
        <v>619</v>
      </c>
      <c r="B495" s="50" t="s">
        <v>620</v>
      </c>
      <c r="C495" s="50"/>
      <c r="D495" s="50"/>
      <c r="E495" s="50"/>
      <c r="F495" s="50"/>
      <c r="G495" s="50"/>
      <c r="H495" s="50"/>
      <c r="I495" s="21" t="s">
        <v>26</v>
      </c>
      <c r="J495" s="22">
        <v>0</v>
      </c>
      <c r="K495" s="22">
        <v>0</v>
      </c>
      <c r="L495" s="22">
        <f t="shared" si="10"/>
        <v>0</v>
      </c>
      <c r="M495" s="23">
        <v>0</v>
      </c>
      <c r="N495" s="24" t="s">
        <v>27</v>
      </c>
      <c r="Q495" s="36"/>
    </row>
    <row r="496" spans="1:17" s="1" customFormat="1" ht="12" x14ac:dyDescent="0.2">
      <c r="A496" s="21" t="s">
        <v>621</v>
      </c>
      <c r="B496" s="49" t="s">
        <v>622</v>
      </c>
      <c r="C496" s="49"/>
      <c r="D496" s="49"/>
      <c r="E496" s="49"/>
      <c r="F496" s="49"/>
      <c r="G496" s="49"/>
      <c r="H496" s="49"/>
      <c r="I496" s="21" t="s">
        <v>26</v>
      </c>
      <c r="J496" s="22">
        <v>0</v>
      </c>
      <c r="K496" s="22">
        <v>0</v>
      </c>
      <c r="L496" s="22">
        <f t="shared" si="10"/>
        <v>0</v>
      </c>
      <c r="M496" s="23">
        <v>0</v>
      </c>
      <c r="N496" s="24" t="s">
        <v>27</v>
      </c>
      <c r="Q496" s="36"/>
    </row>
    <row r="497" spans="1:17" s="1" customFormat="1" ht="12" x14ac:dyDescent="0.2">
      <c r="A497" s="21" t="s">
        <v>623</v>
      </c>
      <c r="B497" s="48" t="s">
        <v>624</v>
      </c>
      <c r="C497" s="48"/>
      <c r="D497" s="48"/>
      <c r="E497" s="48"/>
      <c r="F497" s="48"/>
      <c r="G497" s="48"/>
      <c r="H497" s="48"/>
      <c r="I497" s="21" t="s">
        <v>26</v>
      </c>
      <c r="J497" s="22">
        <v>0</v>
      </c>
      <c r="K497" s="22">
        <v>0</v>
      </c>
      <c r="L497" s="22">
        <f t="shared" si="10"/>
        <v>0</v>
      </c>
      <c r="M497" s="23">
        <v>0</v>
      </c>
      <c r="N497" s="24" t="s">
        <v>27</v>
      </c>
      <c r="Q497" s="36"/>
    </row>
    <row r="498" spans="1:17" s="1" customFormat="1" ht="12" x14ac:dyDescent="0.2">
      <c r="A498" s="21" t="s">
        <v>625</v>
      </c>
      <c r="B498" s="49" t="s">
        <v>626</v>
      </c>
      <c r="C498" s="49"/>
      <c r="D498" s="49"/>
      <c r="E498" s="49"/>
      <c r="F498" s="49"/>
      <c r="G498" s="49"/>
      <c r="H498" s="49"/>
      <c r="I498" s="21" t="s">
        <v>26</v>
      </c>
      <c r="J498" s="22">
        <v>0</v>
      </c>
      <c r="K498" s="22">
        <v>0</v>
      </c>
      <c r="L498" s="22">
        <f t="shared" si="10"/>
        <v>0</v>
      </c>
      <c r="M498" s="23">
        <v>0</v>
      </c>
      <c r="N498" s="24" t="s">
        <v>27</v>
      </c>
      <c r="Q498" s="36"/>
    </row>
    <row r="499" spans="1:17" s="1" customFormat="1" ht="12" x14ac:dyDescent="0.2">
      <c r="A499" s="21" t="s">
        <v>627</v>
      </c>
      <c r="B499" s="49" t="s">
        <v>628</v>
      </c>
      <c r="C499" s="49"/>
      <c r="D499" s="49"/>
      <c r="E499" s="49"/>
      <c r="F499" s="49"/>
      <c r="G499" s="49"/>
      <c r="H499" s="49"/>
      <c r="I499" s="21" t="s">
        <v>26</v>
      </c>
      <c r="J499" s="22">
        <v>0</v>
      </c>
      <c r="K499" s="22">
        <v>0</v>
      </c>
      <c r="L499" s="22">
        <f t="shared" si="10"/>
        <v>0</v>
      </c>
      <c r="M499" s="23">
        <v>0</v>
      </c>
      <c r="N499" s="24" t="s">
        <v>27</v>
      </c>
      <c r="Q499" s="36"/>
    </row>
    <row r="500" spans="1:17" s="1" customFormat="1" ht="24" customHeight="1" x14ac:dyDescent="0.2">
      <c r="A500" s="21" t="s">
        <v>629</v>
      </c>
      <c r="B500" s="56" t="s">
        <v>630</v>
      </c>
      <c r="C500" s="56"/>
      <c r="D500" s="56"/>
      <c r="E500" s="56"/>
      <c r="F500" s="56"/>
      <c r="G500" s="56"/>
      <c r="H500" s="56"/>
      <c r="I500" s="21" t="s">
        <v>26</v>
      </c>
      <c r="J500" s="22">
        <v>0</v>
      </c>
      <c r="K500" s="22">
        <v>0</v>
      </c>
      <c r="L500" s="22">
        <f t="shared" si="10"/>
        <v>0</v>
      </c>
      <c r="M500" s="23">
        <v>0</v>
      </c>
      <c r="N500" s="24" t="s">
        <v>27</v>
      </c>
      <c r="Q500" s="36"/>
    </row>
    <row r="501" spans="1:17" s="1" customFormat="1" ht="12" x14ac:dyDescent="0.2">
      <c r="A501" s="21" t="s">
        <v>631</v>
      </c>
      <c r="B501" s="58" t="s">
        <v>524</v>
      </c>
      <c r="C501" s="58"/>
      <c r="D501" s="58"/>
      <c r="E501" s="58"/>
      <c r="F501" s="58"/>
      <c r="G501" s="58"/>
      <c r="H501" s="58"/>
      <c r="I501" s="21" t="s">
        <v>26</v>
      </c>
      <c r="J501" s="22">
        <v>0</v>
      </c>
      <c r="K501" s="22">
        <v>0</v>
      </c>
      <c r="L501" s="22">
        <f t="shared" si="10"/>
        <v>0</v>
      </c>
      <c r="M501" s="23">
        <v>0</v>
      </c>
      <c r="N501" s="24" t="s">
        <v>27</v>
      </c>
      <c r="Q501" s="36"/>
    </row>
    <row r="502" spans="1:17" s="1" customFormat="1" ht="12" x14ac:dyDescent="0.2">
      <c r="A502" s="21" t="s">
        <v>632</v>
      </c>
      <c r="B502" s="58" t="s">
        <v>527</v>
      </c>
      <c r="C502" s="58"/>
      <c r="D502" s="58"/>
      <c r="E502" s="58"/>
      <c r="F502" s="58"/>
      <c r="G502" s="58"/>
      <c r="H502" s="58"/>
      <c r="I502" s="21" t="s">
        <v>26</v>
      </c>
      <c r="J502" s="22">
        <v>0</v>
      </c>
      <c r="K502" s="22">
        <v>0</v>
      </c>
      <c r="L502" s="22">
        <f t="shared" si="10"/>
        <v>0</v>
      </c>
      <c r="M502" s="23">
        <v>0</v>
      </c>
      <c r="N502" s="24" t="s">
        <v>27</v>
      </c>
      <c r="Q502" s="36"/>
    </row>
    <row r="503" spans="1:17" s="1" customFormat="1" ht="12" x14ac:dyDescent="0.2">
      <c r="A503" s="21" t="s">
        <v>633</v>
      </c>
      <c r="B503" s="49" t="s">
        <v>634</v>
      </c>
      <c r="C503" s="49"/>
      <c r="D503" s="49"/>
      <c r="E503" s="49"/>
      <c r="F503" s="49"/>
      <c r="G503" s="49"/>
      <c r="H503" s="49"/>
      <c r="I503" s="21" t="s">
        <v>26</v>
      </c>
      <c r="J503" s="22">
        <v>0</v>
      </c>
      <c r="K503" s="22">
        <v>0</v>
      </c>
      <c r="L503" s="22">
        <f t="shared" si="10"/>
        <v>0</v>
      </c>
      <c r="M503" s="23">
        <v>0</v>
      </c>
      <c r="N503" s="24" t="s">
        <v>27</v>
      </c>
      <c r="Q503" s="36"/>
    </row>
    <row r="504" spans="1:17" s="1" customFormat="1" ht="12" x14ac:dyDescent="0.2">
      <c r="A504" s="21" t="s">
        <v>635</v>
      </c>
      <c r="B504" s="48" t="s">
        <v>636</v>
      </c>
      <c r="C504" s="48"/>
      <c r="D504" s="48"/>
      <c r="E504" s="48"/>
      <c r="F504" s="48"/>
      <c r="G504" s="48"/>
      <c r="H504" s="48"/>
      <c r="I504" s="21" t="s">
        <v>26</v>
      </c>
      <c r="J504" s="22">
        <v>0</v>
      </c>
      <c r="K504" s="22">
        <v>0</v>
      </c>
      <c r="L504" s="22">
        <f t="shared" si="10"/>
        <v>0</v>
      </c>
      <c r="M504" s="23">
        <v>0</v>
      </c>
      <c r="N504" s="24" t="s">
        <v>27</v>
      </c>
      <c r="Q504" s="36"/>
    </row>
    <row r="505" spans="1:17" s="1" customFormat="1" ht="12" x14ac:dyDescent="0.2">
      <c r="A505" s="21" t="s">
        <v>638</v>
      </c>
      <c r="B505" s="49" t="s">
        <v>639</v>
      </c>
      <c r="C505" s="49"/>
      <c r="D505" s="49"/>
      <c r="E505" s="49"/>
      <c r="F505" s="49"/>
      <c r="G505" s="49"/>
      <c r="H505" s="49"/>
      <c r="I505" s="21" t="s">
        <v>26</v>
      </c>
      <c r="J505" s="22">
        <v>0</v>
      </c>
      <c r="K505" s="22">
        <v>0</v>
      </c>
      <c r="L505" s="22">
        <f t="shared" si="10"/>
        <v>0</v>
      </c>
      <c r="M505" s="23">
        <v>0</v>
      </c>
      <c r="N505" s="24" t="s">
        <v>27</v>
      </c>
      <c r="Q505" s="36"/>
    </row>
    <row r="506" spans="1:17" s="1" customFormat="1" ht="12" x14ac:dyDescent="0.2">
      <c r="A506" s="21" t="s">
        <v>640</v>
      </c>
      <c r="B506" s="54" t="s">
        <v>641</v>
      </c>
      <c r="C506" s="54"/>
      <c r="D506" s="54"/>
      <c r="E506" s="54"/>
      <c r="F506" s="54"/>
      <c r="G506" s="54"/>
      <c r="H506" s="54"/>
      <c r="I506" s="21" t="s">
        <v>26</v>
      </c>
      <c r="J506" s="22">
        <v>0</v>
      </c>
      <c r="K506" s="22">
        <v>0</v>
      </c>
      <c r="L506" s="22">
        <f t="shared" si="10"/>
        <v>0</v>
      </c>
      <c r="M506" s="23">
        <v>0</v>
      </c>
      <c r="N506" s="24" t="s">
        <v>27</v>
      </c>
      <c r="Q506" s="36"/>
    </row>
    <row r="507" spans="1:17" s="1" customFormat="1" ht="12" x14ac:dyDescent="0.2">
      <c r="A507" s="21" t="s">
        <v>642</v>
      </c>
      <c r="B507" s="54" t="s">
        <v>643</v>
      </c>
      <c r="C507" s="54"/>
      <c r="D507" s="54"/>
      <c r="E507" s="54"/>
      <c r="F507" s="54"/>
      <c r="G507" s="54"/>
      <c r="H507" s="54"/>
      <c r="I507" s="21" t="s">
        <v>26</v>
      </c>
      <c r="J507" s="22">
        <v>0</v>
      </c>
      <c r="K507" s="22">
        <v>0</v>
      </c>
      <c r="L507" s="22">
        <f t="shared" si="10"/>
        <v>0</v>
      </c>
      <c r="M507" s="23">
        <v>0</v>
      </c>
      <c r="N507" s="24" t="s">
        <v>27</v>
      </c>
      <c r="Q507" s="36"/>
    </row>
    <row r="508" spans="1:17" s="1" customFormat="1" ht="12" x14ac:dyDescent="0.2">
      <c r="A508" s="21" t="s">
        <v>644</v>
      </c>
      <c r="B508" s="54" t="s">
        <v>645</v>
      </c>
      <c r="C508" s="54"/>
      <c r="D508" s="54"/>
      <c r="E508" s="54"/>
      <c r="F508" s="54"/>
      <c r="G508" s="54"/>
      <c r="H508" s="54"/>
      <c r="I508" s="21" t="s">
        <v>26</v>
      </c>
      <c r="J508" s="22">
        <v>0</v>
      </c>
      <c r="K508" s="22">
        <v>0</v>
      </c>
      <c r="L508" s="22">
        <f t="shared" si="10"/>
        <v>0</v>
      </c>
      <c r="M508" s="23">
        <v>0</v>
      </c>
      <c r="N508" s="24" t="s">
        <v>27</v>
      </c>
      <c r="Q508" s="36"/>
    </row>
    <row r="509" spans="1:17" s="1" customFormat="1" ht="12" x14ac:dyDescent="0.2">
      <c r="A509" s="21" t="s">
        <v>646</v>
      </c>
      <c r="B509" s="54" t="s">
        <v>647</v>
      </c>
      <c r="C509" s="54"/>
      <c r="D509" s="54"/>
      <c r="E509" s="54"/>
      <c r="F509" s="54"/>
      <c r="G509" s="54"/>
      <c r="H509" s="54"/>
      <c r="I509" s="21" t="s">
        <v>26</v>
      </c>
      <c r="J509" s="22">
        <v>0</v>
      </c>
      <c r="K509" s="22">
        <v>0</v>
      </c>
      <c r="L509" s="22">
        <f t="shared" si="10"/>
        <v>0</v>
      </c>
      <c r="M509" s="23">
        <v>0</v>
      </c>
      <c r="N509" s="24" t="s">
        <v>27</v>
      </c>
      <c r="Q509" s="36"/>
    </row>
    <row r="510" spans="1:17" s="1" customFormat="1" ht="12" x14ac:dyDescent="0.2">
      <c r="A510" s="21" t="s">
        <v>648</v>
      </c>
      <c r="B510" s="54" t="s">
        <v>649</v>
      </c>
      <c r="C510" s="54"/>
      <c r="D510" s="54"/>
      <c r="E510" s="54"/>
      <c r="F510" s="54"/>
      <c r="G510" s="54"/>
      <c r="H510" s="54"/>
      <c r="I510" s="21" t="s">
        <v>26</v>
      </c>
      <c r="J510" s="22">
        <v>0</v>
      </c>
      <c r="K510" s="22">
        <v>0</v>
      </c>
      <c r="L510" s="22">
        <f t="shared" si="10"/>
        <v>0</v>
      </c>
      <c r="M510" s="23">
        <v>0</v>
      </c>
      <c r="N510" s="24" t="s">
        <v>27</v>
      </c>
      <c r="Q510" s="36"/>
    </row>
    <row r="511" spans="1:17" s="1" customFormat="1" ht="12" x14ac:dyDescent="0.2">
      <c r="A511" s="21" t="s">
        <v>650</v>
      </c>
      <c r="B511" s="54" t="s">
        <v>651</v>
      </c>
      <c r="C511" s="54"/>
      <c r="D511" s="54"/>
      <c r="E511" s="54"/>
      <c r="F511" s="54"/>
      <c r="G511" s="54"/>
      <c r="H511" s="54"/>
      <c r="I511" s="21" t="s">
        <v>26</v>
      </c>
      <c r="J511" s="22">
        <v>0</v>
      </c>
      <c r="K511" s="22">
        <v>0</v>
      </c>
      <c r="L511" s="22">
        <f t="shared" si="10"/>
        <v>0</v>
      </c>
      <c r="M511" s="23">
        <v>0</v>
      </c>
      <c r="N511" s="24" t="s">
        <v>27</v>
      </c>
      <c r="Q511" s="36"/>
    </row>
    <row r="512" spans="1:17" s="1" customFormat="1" ht="12" x14ac:dyDescent="0.2">
      <c r="A512" s="21" t="s">
        <v>652</v>
      </c>
      <c r="B512" s="49" t="s">
        <v>653</v>
      </c>
      <c r="C512" s="49"/>
      <c r="D512" s="49"/>
      <c r="E512" s="49"/>
      <c r="F512" s="49"/>
      <c r="G512" s="49"/>
      <c r="H512" s="49"/>
      <c r="I512" s="21" t="s">
        <v>26</v>
      </c>
      <c r="J512" s="22">
        <v>0</v>
      </c>
      <c r="K512" s="22">
        <v>0</v>
      </c>
      <c r="L512" s="22">
        <f t="shared" si="10"/>
        <v>0</v>
      </c>
      <c r="M512" s="23">
        <v>0</v>
      </c>
      <c r="N512" s="24" t="s">
        <v>27</v>
      </c>
      <c r="Q512" s="36"/>
    </row>
    <row r="513" spans="1:17" s="1" customFormat="1" ht="12" x14ac:dyDescent="0.2">
      <c r="A513" s="21" t="s">
        <v>654</v>
      </c>
      <c r="B513" s="49" t="s">
        <v>655</v>
      </c>
      <c r="C513" s="49"/>
      <c r="D513" s="49"/>
      <c r="E513" s="49"/>
      <c r="F513" s="49"/>
      <c r="G513" s="49"/>
      <c r="H513" s="49"/>
      <c r="I513" s="21" t="s">
        <v>26</v>
      </c>
      <c r="J513" s="22">
        <v>0</v>
      </c>
      <c r="K513" s="22">
        <v>0</v>
      </c>
      <c r="L513" s="22">
        <f t="shared" si="10"/>
        <v>0</v>
      </c>
      <c r="M513" s="23">
        <v>0</v>
      </c>
      <c r="N513" s="24" t="s">
        <v>27</v>
      </c>
      <c r="Q513" s="36"/>
    </row>
    <row r="514" spans="1:17" s="1" customFormat="1" ht="12" x14ac:dyDescent="0.2">
      <c r="A514" s="21" t="s">
        <v>656</v>
      </c>
      <c r="B514" s="49" t="s">
        <v>118</v>
      </c>
      <c r="C514" s="49"/>
      <c r="D514" s="49"/>
      <c r="E514" s="49"/>
      <c r="F514" s="49"/>
      <c r="G514" s="49"/>
      <c r="H514" s="49"/>
      <c r="I514" s="21" t="s">
        <v>250</v>
      </c>
      <c r="J514" s="22">
        <v>0</v>
      </c>
      <c r="K514" s="22">
        <v>0</v>
      </c>
      <c r="L514" s="22">
        <f t="shared" si="10"/>
        <v>0</v>
      </c>
      <c r="M514" s="23">
        <v>0</v>
      </c>
      <c r="N514" s="24" t="s">
        <v>27</v>
      </c>
      <c r="Q514" s="36"/>
    </row>
    <row r="515" spans="1:17" s="1" customFormat="1" ht="12" x14ac:dyDescent="0.2">
      <c r="A515" s="21" t="s">
        <v>657</v>
      </c>
      <c r="B515" s="49" t="s">
        <v>658</v>
      </c>
      <c r="C515" s="49"/>
      <c r="D515" s="49"/>
      <c r="E515" s="49"/>
      <c r="F515" s="49"/>
      <c r="G515" s="49"/>
      <c r="H515" s="49"/>
      <c r="I515" s="21" t="s">
        <v>26</v>
      </c>
      <c r="J515" s="22">
        <v>0</v>
      </c>
      <c r="K515" s="22">
        <v>0</v>
      </c>
      <c r="L515" s="22">
        <f t="shared" si="10"/>
        <v>0</v>
      </c>
      <c r="M515" s="23">
        <v>0</v>
      </c>
      <c r="N515" s="24" t="s">
        <v>27</v>
      </c>
      <c r="Q515" s="36"/>
    </row>
    <row r="516" spans="1:17" s="1" customFormat="1" ht="12" x14ac:dyDescent="0.2">
      <c r="A516" s="21" t="s">
        <v>659</v>
      </c>
      <c r="B516" s="48" t="s">
        <v>660</v>
      </c>
      <c r="C516" s="48"/>
      <c r="D516" s="48"/>
      <c r="E516" s="48"/>
      <c r="F516" s="48"/>
      <c r="G516" s="48"/>
      <c r="H516" s="48"/>
      <c r="I516" s="21" t="s">
        <v>26</v>
      </c>
      <c r="J516" s="22">
        <v>0</v>
      </c>
      <c r="K516" s="22">
        <v>0</v>
      </c>
      <c r="L516" s="22">
        <f t="shared" si="10"/>
        <v>0</v>
      </c>
      <c r="M516" s="23">
        <v>0</v>
      </c>
      <c r="N516" s="24" t="s">
        <v>27</v>
      </c>
      <c r="Q516" s="36"/>
    </row>
    <row r="517" spans="1:17" s="1" customFormat="1" ht="12" x14ac:dyDescent="0.2">
      <c r="A517" s="21" t="s">
        <v>661</v>
      </c>
      <c r="B517" s="49" t="s">
        <v>662</v>
      </c>
      <c r="C517" s="49"/>
      <c r="D517" s="49"/>
      <c r="E517" s="49"/>
      <c r="F517" s="49"/>
      <c r="G517" s="49"/>
      <c r="H517" s="49"/>
      <c r="I517" s="21" t="s">
        <v>26</v>
      </c>
      <c r="J517" s="22">
        <v>0</v>
      </c>
      <c r="K517" s="22">
        <v>0</v>
      </c>
      <c r="L517" s="22">
        <f t="shared" si="10"/>
        <v>0</v>
      </c>
      <c r="M517" s="23">
        <v>0</v>
      </c>
      <c r="N517" s="24" t="s">
        <v>27</v>
      </c>
      <c r="Q517" s="36"/>
    </row>
    <row r="518" spans="1:17" s="1" customFormat="1" ht="12" x14ac:dyDescent="0.2">
      <c r="A518" s="21" t="s">
        <v>663</v>
      </c>
      <c r="B518" s="49" t="s">
        <v>664</v>
      </c>
      <c r="C518" s="49"/>
      <c r="D518" s="49"/>
      <c r="E518" s="49"/>
      <c r="F518" s="49"/>
      <c r="G518" s="49"/>
      <c r="H518" s="49"/>
      <c r="I518" s="21" t="s">
        <v>26</v>
      </c>
      <c r="J518" s="22">
        <v>0</v>
      </c>
      <c r="K518" s="22">
        <v>0</v>
      </c>
      <c r="L518" s="22">
        <f t="shared" si="10"/>
        <v>0</v>
      </c>
      <c r="M518" s="23">
        <v>0</v>
      </c>
      <c r="N518" s="24" t="s">
        <v>27</v>
      </c>
      <c r="Q518" s="36"/>
    </row>
    <row r="519" spans="1:17" s="1" customFormat="1" ht="12" x14ac:dyDescent="0.2">
      <c r="A519" s="21" t="s">
        <v>665</v>
      </c>
      <c r="B519" s="54" t="s">
        <v>666</v>
      </c>
      <c r="C519" s="54"/>
      <c r="D519" s="54"/>
      <c r="E519" s="54"/>
      <c r="F519" s="54"/>
      <c r="G519" s="54"/>
      <c r="H519" s="54"/>
      <c r="I519" s="21" t="s">
        <v>26</v>
      </c>
      <c r="J519" s="22">
        <v>0</v>
      </c>
      <c r="K519" s="22">
        <v>0</v>
      </c>
      <c r="L519" s="22">
        <f t="shared" si="10"/>
        <v>0</v>
      </c>
      <c r="M519" s="23">
        <v>0</v>
      </c>
      <c r="N519" s="24" t="s">
        <v>27</v>
      </c>
      <c r="Q519" s="36"/>
    </row>
    <row r="520" spans="1:17" s="1" customFormat="1" ht="12" x14ac:dyDescent="0.2">
      <c r="A520" s="21" t="s">
        <v>667</v>
      </c>
      <c r="B520" s="54" t="s">
        <v>668</v>
      </c>
      <c r="C520" s="54"/>
      <c r="D520" s="54"/>
      <c r="E520" s="54"/>
      <c r="F520" s="54"/>
      <c r="G520" s="54"/>
      <c r="H520" s="54"/>
      <c r="I520" s="21" t="s">
        <v>26</v>
      </c>
      <c r="J520" s="22">
        <v>0</v>
      </c>
      <c r="K520" s="22">
        <v>0</v>
      </c>
      <c r="L520" s="22">
        <f t="shared" si="10"/>
        <v>0</v>
      </c>
      <c r="M520" s="23">
        <v>0</v>
      </c>
      <c r="N520" s="24" t="s">
        <v>27</v>
      </c>
      <c r="Q520" s="36"/>
    </row>
    <row r="521" spans="1:17" s="1" customFormat="1" ht="12" x14ac:dyDescent="0.2">
      <c r="A521" s="21" t="s">
        <v>669</v>
      </c>
      <c r="B521" s="54" t="s">
        <v>222</v>
      </c>
      <c r="C521" s="54"/>
      <c r="D521" s="54"/>
      <c r="E521" s="54"/>
      <c r="F521" s="54"/>
      <c r="G521" s="54"/>
      <c r="H521" s="54"/>
      <c r="I521" s="21" t="s">
        <v>26</v>
      </c>
      <c r="J521" s="22">
        <v>0</v>
      </c>
      <c r="K521" s="22">
        <v>0</v>
      </c>
      <c r="L521" s="22">
        <f t="shared" si="10"/>
        <v>0</v>
      </c>
      <c r="M521" s="23">
        <v>0</v>
      </c>
      <c r="N521" s="24" t="s">
        <v>27</v>
      </c>
      <c r="Q521" s="36"/>
    </row>
    <row r="522" spans="1:17" s="1" customFormat="1" ht="12" x14ac:dyDescent="0.2">
      <c r="A522" s="21" t="s">
        <v>670</v>
      </c>
      <c r="B522" s="49" t="s">
        <v>671</v>
      </c>
      <c r="C522" s="49"/>
      <c r="D522" s="49"/>
      <c r="E522" s="49"/>
      <c r="F522" s="49"/>
      <c r="G522" s="49"/>
      <c r="H522" s="49"/>
      <c r="I522" s="21" t="s">
        <v>26</v>
      </c>
      <c r="J522" s="22">
        <v>0</v>
      </c>
      <c r="K522" s="22">
        <v>0</v>
      </c>
      <c r="L522" s="22">
        <f t="shared" si="10"/>
        <v>0</v>
      </c>
      <c r="M522" s="23">
        <v>0</v>
      </c>
      <c r="N522" s="24" t="s">
        <v>27</v>
      </c>
      <c r="Q522" s="36"/>
    </row>
    <row r="523" spans="1:17" s="1" customFormat="1" ht="12" x14ac:dyDescent="0.2">
      <c r="A523" s="21" t="s">
        <v>672</v>
      </c>
      <c r="B523" s="49" t="s">
        <v>673</v>
      </c>
      <c r="C523" s="49"/>
      <c r="D523" s="49"/>
      <c r="E523" s="49"/>
      <c r="F523" s="49"/>
      <c r="G523" s="49"/>
      <c r="H523" s="49"/>
      <c r="I523" s="21" t="s">
        <v>26</v>
      </c>
      <c r="J523" s="22">
        <v>0</v>
      </c>
      <c r="K523" s="22">
        <v>0</v>
      </c>
      <c r="L523" s="22">
        <f t="shared" si="10"/>
        <v>0</v>
      </c>
      <c r="M523" s="23">
        <v>0</v>
      </c>
      <c r="N523" s="24" t="s">
        <v>27</v>
      </c>
      <c r="Q523" s="36"/>
    </row>
    <row r="524" spans="1:17" s="1" customFormat="1" ht="12" x14ac:dyDescent="0.2">
      <c r="A524" s="21" t="s">
        <v>674</v>
      </c>
      <c r="B524" s="54" t="s">
        <v>675</v>
      </c>
      <c r="C524" s="54"/>
      <c r="D524" s="54"/>
      <c r="E524" s="54"/>
      <c r="F524" s="54"/>
      <c r="G524" s="54"/>
      <c r="H524" s="54"/>
      <c r="I524" s="21" t="s">
        <v>26</v>
      </c>
      <c r="J524" s="22">
        <v>0</v>
      </c>
      <c r="K524" s="22">
        <v>0</v>
      </c>
      <c r="L524" s="22">
        <f t="shared" si="10"/>
        <v>0</v>
      </c>
      <c r="M524" s="23">
        <v>0</v>
      </c>
      <c r="N524" s="24" t="s">
        <v>27</v>
      </c>
      <c r="Q524" s="36"/>
    </row>
    <row r="525" spans="1:17" s="1" customFormat="1" ht="12" x14ac:dyDescent="0.2">
      <c r="A525" s="21" t="s">
        <v>676</v>
      </c>
      <c r="B525" s="54" t="s">
        <v>677</v>
      </c>
      <c r="C525" s="54"/>
      <c r="D525" s="54"/>
      <c r="E525" s="54"/>
      <c r="F525" s="54"/>
      <c r="G525" s="54"/>
      <c r="H525" s="54"/>
      <c r="I525" s="21" t="s">
        <v>26</v>
      </c>
      <c r="J525" s="22">
        <v>0</v>
      </c>
      <c r="K525" s="22">
        <v>0</v>
      </c>
      <c r="L525" s="22">
        <f t="shared" si="10"/>
        <v>0</v>
      </c>
      <c r="M525" s="23">
        <v>0</v>
      </c>
      <c r="N525" s="24" t="s">
        <v>27</v>
      </c>
      <c r="Q525" s="36"/>
    </row>
    <row r="526" spans="1:17" s="1" customFormat="1" ht="12" x14ac:dyDescent="0.2">
      <c r="A526" s="21" t="s">
        <v>678</v>
      </c>
      <c r="B526" s="49" t="s">
        <v>679</v>
      </c>
      <c r="C526" s="49"/>
      <c r="D526" s="49"/>
      <c r="E526" s="49"/>
      <c r="F526" s="49"/>
      <c r="G526" s="49"/>
      <c r="H526" s="49"/>
      <c r="I526" s="21" t="s">
        <v>26</v>
      </c>
      <c r="J526" s="22">
        <v>0</v>
      </c>
      <c r="K526" s="22">
        <v>0</v>
      </c>
      <c r="L526" s="22">
        <f t="shared" ref="L526:L532" si="11">K526-J526</f>
        <v>0</v>
      </c>
      <c r="M526" s="23">
        <v>0</v>
      </c>
      <c r="N526" s="24" t="s">
        <v>27</v>
      </c>
      <c r="Q526" s="36"/>
    </row>
    <row r="527" spans="1:17" s="1" customFormat="1" ht="12" x14ac:dyDescent="0.2">
      <c r="A527" s="21" t="s">
        <v>680</v>
      </c>
      <c r="B527" s="49" t="s">
        <v>681</v>
      </c>
      <c r="C527" s="49"/>
      <c r="D527" s="49"/>
      <c r="E527" s="49"/>
      <c r="F527" s="49"/>
      <c r="G527" s="49"/>
      <c r="H527" s="49"/>
      <c r="I527" s="21" t="s">
        <v>26</v>
      </c>
      <c r="J527" s="22">
        <v>0</v>
      </c>
      <c r="K527" s="22">
        <v>0</v>
      </c>
      <c r="L527" s="22">
        <f t="shared" si="11"/>
        <v>0</v>
      </c>
      <c r="M527" s="23">
        <v>0</v>
      </c>
      <c r="N527" s="24" t="s">
        <v>27</v>
      </c>
      <c r="Q527" s="36"/>
    </row>
    <row r="528" spans="1:17" s="1" customFormat="1" ht="12" x14ac:dyDescent="0.2">
      <c r="A528" s="21" t="s">
        <v>682</v>
      </c>
      <c r="B528" s="49" t="s">
        <v>683</v>
      </c>
      <c r="C528" s="49"/>
      <c r="D528" s="49"/>
      <c r="E528" s="49"/>
      <c r="F528" s="49"/>
      <c r="G528" s="49"/>
      <c r="H528" s="49"/>
      <c r="I528" s="21" t="s">
        <v>26</v>
      </c>
      <c r="J528" s="22">
        <v>0</v>
      </c>
      <c r="K528" s="22">
        <v>0</v>
      </c>
      <c r="L528" s="22">
        <f t="shared" si="11"/>
        <v>0</v>
      </c>
      <c r="M528" s="23">
        <v>0</v>
      </c>
      <c r="N528" s="24" t="s">
        <v>27</v>
      </c>
      <c r="Q528" s="36"/>
    </row>
    <row r="529" spans="1:17" s="1" customFormat="1" ht="12" x14ac:dyDescent="0.2">
      <c r="A529" s="21" t="s">
        <v>684</v>
      </c>
      <c r="B529" s="48" t="s">
        <v>685</v>
      </c>
      <c r="C529" s="48"/>
      <c r="D529" s="48"/>
      <c r="E529" s="48"/>
      <c r="F529" s="48"/>
      <c r="G529" s="48"/>
      <c r="H529" s="48"/>
      <c r="I529" s="21" t="s">
        <v>26</v>
      </c>
      <c r="J529" s="22">
        <v>0</v>
      </c>
      <c r="K529" s="22">
        <v>0</v>
      </c>
      <c r="L529" s="22">
        <f t="shared" si="11"/>
        <v>0</v>
      </c>
      <c r="M529" s="23">
        <v>0</v>
      </c>
      <c r="N529" s="24" t="s">
        <v>27</v>
      </c>
      <c r="Q529" s="36"/>
    </row>
    <row r="530" spans="1:17" s="1" customFormat="1" ht="12" x14ac:dyDescent="0.2">
      <c r="A530" s="21" t="s">
        <v>686</v>
      </c>
      <c r="B530" s="49" t="s">
        <v>687</v>
      </c>
      <c r="C530" s="49"/>
      <c r="D530" s="49"/>
      <c r="E530" s="49"/>
      <c r="F530" s="49"/>
      <c r="G530" s="49"/>
      <c r="H530" s="49"/>
      <c r="I530" s="21" t="s">
        <v>26</v>
      </c>
      <c r="J530" s="22">
        <v>0</v>
      </c>
      <c r="K530" s="22">
        <v>0</v>
      </c>
      <c r="L530" s="22">
        <f t="shared" si="11"/>
        <v>0</v>
      </c>
      <c r="M530" s="23">
        <v>0</v>
      </c>
      <c r="N530" s="24" t="s">
        <v>27</v>
      </c>
      <c r="Q530" s="36"/>
    </row>
    <row r="531" spans="1:17" s="1" customFormat="1" ht="12" x14ac:dyDescent="0.2">
      <c r="A531" s="21" t="s">
        <v>688</v>
      </c>
      <c r="B531" s="54" t="s">
        <v>666</v>
      </c>
      <c r="C531" s="54"/>
      <c r="D531" s="54"/>
      <c r="E531" s="54"/>
      <c r="F531" s="54"/>
      <c r="G531" s="54"/>
      <c r="H531" s="54"/>
      <c r="I531" s="21" t="s">
        <v>26</v>
      </c>
      <c r="J531" s="22">
        <v>0</v>
      </c>
      <c r="K531" s="22">
        <v>0</v>
      </c>
      <c r="L531" s="22">
        <f t="shared" si="11"/>
        <v>0</v>
      </c>
      <c r="M531" s="23">
        <v>0</v>
      </c>
      <c r="N531" s="24" t="s">
        <v>27</v>
      </c>
      <c r="Q531" s="36"/>
    </row>
    <row r="532" spans="1:17" s="1" customFormat="1" ht="12" x14ac:dyDescent="0.2">
      <c r="A532" s="21" t="s">
        <v>689</v>
      </c>
      <c r="B532" s="54" t="s">
        <v>668</v>
      </c>
      <c r="C532" s="54"/>
      <c r="D532" s="54"/>
      <c r="E532" s="54"/>
      <c r="F532" s="54"/>
      <c r="G532" s="54"/>
      <c r="H532" s="54"/>
      <c r="I532" s="21" t="s">
        <v>26</v>
      </c>
      <c r="J532" s="22">
        <v>0</v>
      </c>
      <c r="K532" s="22">
        <v>0</v>
      </c>
      <c r="L532" s="22">
        <f t="shared" si="11"/>
        <v>0</v>
      </c>
      <c r="M532" s="23">
        <v>0</v>
      </c>
      <c r="N532" s="24" t="s">
        <v>27</v>
      </c>
      <c r="Q532" s="36"/>
    </row>
    <row r="533" spans="1:17" x14ac:dyDescent="0.25">
      <c r="A533" s="27"/>
      <c r="B533" s="27"/>
      <c r="C533" s="28"/>
      <c r="D533" s="28"/>
      <c r="E533" s="28"/>
      <c r="F533" s="28"/>
      <c r="G533" s="28"/>
      <c r="H533" s="28"/>
      <c r="I533" s="28"/>
      <c r="J533" s="28"/>
      <c r="K533" s="29"/>
      <c r="L533" s="28"/>
      <c r="M533" s="28"/>
      <c r="N533" s="28"/>
    </row>
    <row r="534" spans="1:17" s="9" customFormat="1" ht="11.25" x14ac:dyDescent="0.2">
      <c r="A534" s="30" t="s">
        <v>690</v>
      </c>
      <c r="B534" s="30"/>
      <c r="C534" s="30"/>
      <c r="D534" s="30"/>
      <c r="E534" s="30"/>
      <c r="F534" s="30"/>
      <c r="G534" s="30"/>
      <c r="H534" s="30"/>
      <c r="I534" s="30"/>
      <c r="J534" s="30"/>
      <c r="K534" s="31"/>
      <c r="L534" s="30"/>
      <c r="M534" s="30"/>
      <c r="N534" s="30"/>
      <c r="Q534" s="39"/>
    </row>
    <row r="535" spans="1:17" s="9" customFormat="1" ht="11.25" x14ac:dyDescent="0.2">
      <c r="A535" s="32" t="s">
        <v>691</v>
      </c>
      <c r="B535" s="30"/>
      <c r="C535" s="30"/>
      <c r="D535" s="30"/>
      <c r="E535" s="30"/>
      <c r="F535" s="30"/>
      <c r="G535" s="30"/>
      <c r="H535" s="30"/>
      <c r="I535" s="30"/>
      <c r="J535" s="30"/>
      <c r="K535" s="31"/>
      <c r="L535" s="30"/>
      <c r="M535" s="30"/>
      <c r="N535" s="30"/>
      <c r="Q535" s="39"/>
    </row>
    <row r="536" spans="1:17" s="9" customFormat="1" ht="11.25" x14ac:dyDescent="0.2">
      <c r="A536" s="32" t="s">
        <v>692</v>
      </c>
      <c r="B536" s="30"/>
      <c r="C536" s="30"/>
      <c r="D536" s="30"/>
      <c r="E536" s="30"/>
      <c r="F536" s="30"/>
      <c r="G536" s="30"/>
      <c r="H536" s="30"/>
      <c r="I536" s="30"/>
      <c r="J536" s="30"/>
      <c r="K536" s="31"/>
      <c r="L536" s="30"/>
      <c r="M536" s="30"/>
      <c r="N536" s="30"/>
      <c r="Q536" s="39"/>
    </row>
    <row r="537" spans="1:17" s="9" customFormat="1" ht="11.25" x14ac:dyDescent="0.2">
      <c r="A537" s="32" t="s">
        <v>693</v>
      </c>
      <c r="B537" s="30"/>
      <c r="C537" s="30"/>
      <c r="D537" s="30"/>
      <c r="E537" s="30"/>
      <c r="F537" s="30"/>
      <c r="G537" s="30"/>
      <c r="H537" s="30"/>
      <c r="I537" s="30"/>
      <c r="J537" s="30"/>
      <c r="K537" s="31"/>
      <c r="L537" s="30"/>
      <c r="M537" s="30"/>
      <c r="N537" s="30"/>
      <c r="Q537" s="39"/>
    </row>
    <row r="538" spans="1:17" s="9" customFormat="1" ht="11.25" x14ac:dyDescent="0.2">
      <c r="A538" s="32" t="s">
        <v>694</v>
      </c>
      <c r="B538" s="30"/>
      <c r="C538" s="30"/>
      <c r="D538" s="30"/>
      <c r="E538" s="30"/>
      <c r="F538" s="30"/>
      <c r="G538" s="30"/>
      <c r="H538" s="30"/>
      <c r="I538" s="30"/>
      <c r="J538" s="30"/>
      <c r="K538" s="31"/>
      <c r="L538" s="30"/>
      <c r="M538" s="30"/>
      <c r="N538" s="30"/>
      <c r="Q538" s="39"/>
    </row>
    <row r="539" spans="1:17" s="9" customFormat="1" ht="11.25" x14ac:dyDescent="0.2">
      <c r="A539" s="32" t="s">
        <v>695</v>
      </c>
      <c r="B539" s="30"/>
      <c r="C539" s="30"/>
      <c r="D539" s="30"/>
      <c r="E539" s="30"/>
      <c r="F539" s="30"/>
      <c r="G539" s="30"/>
      <c r="H539" s="30"/>
      <c r="I539" s="30"/>
      <c r="J539" s="30"/>
      <c r="K539" s="31"/>
      <c r="L539" s="30"/>
      <c r="M539" s="30"/>
      <c r="N539" s="30"/>
      <c r="Q539" s="39"/>
    </row>
    <row r="540" spans="1:17" s="9" customFormat="1" ht="11.25" x14ac:dyDescent="0.2">
      <c r="A540" s="32" t="s">
        <v>696</v>
      </c>
      <c r="B540" s="30"/>
      <c r="C540" s="30"/>
      <c r="D540" s="30"/>
      <c r="E540" s="30"/>
      <c r="F540" s="30"/>
      <c r="G540" s="30"/>
      <c r="H540" s="30"/>
      <c r="I540" s="30"/>
      <c r="J540" s="30"/>
      <c r="K540" s="31"/>
      <c r="L540" s="30"/>
      <c r="M540" s="30"/>
      <c r="N540" s="30"/>
      <c r="Q540" s="39"/>
    </row>
    <row r="541" spans="1:17" x14ac:dyDescent="0.25">
      <c r="A541" s="30" t="s">
        <v>697</v>
      </c>
      <c r="B541" s="30" t="s">
        <v>698</v>
      </c>
      <c r="C541" s="28"/>
      <c r="D541" s="28"/>
      <c r="E541" s="28"/>
      <c r="F541" s="28"/>
      <c r="G541" s="28"/>
      <c r="H541" s="28"/>
      <c r="I541" s="28"/>
      <c r="J541" s="28"/>
      <c r="K541" s="29"/>
      <c r="L541" s="28"/>
      <c r="M541" s="28"/>
      <c r="N541" s="28"/>
    </row>
  </sheetData>
  <autoFilter ref="A19:P532" xr:uid="{0EF95744-3D2C-4B2A-8C92-1B9C5A64C519}"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531">
    <mergeCell ref="B529:H529"/>
    <mergeCell ref="B530:H530"/>
    <mergeCell ref="B531:H531"/>
    <mergeCell ref="B532:H532"/>
    <mergeCell ref="B523:H523"/>
    <mergeCell ref="B524:H524"/>
    <mergeCell ref="B525:H525"/>
    <mergeCell ref="B526:H526"/>
    <mergeCell ref="B527:H527"/>
    <mergeCell ref="B528:H528"/>
    <mergeCell ref="B517:H517"/>
    <mergeCell ref="B518:H518"/>
    <mergeCell ref="B519:H519"/>
    <mergeCell ref="B520:H520"/>
    <mergeCell ref="B521:H521"/>
    <mergeCell ref="B522:H522"/>
    <mergeCell ref="B511:H511"/>
    <mergeCell ref="B512:H512"/>
    <mergeCell ref="B513:H513"/>
    <mergeCell ref="B514:H514"/>
    <mergeCell ref="B515:H515"/>
    <mergeCell ref="B516:H516"/>
    <mergeCell ref="B505:H505"/>
    <mergeCell ref="B506:H506"/>
    <mergeCell ref="B507:H507"/>
    <mergeCell ref="B508:H508"/>
    <mergeCell ref="B509:H509"/>
    <mergeCell ref="B510:H510"/>
    <mergeCell ref="B499:H499"/>
    <mergeCell ref="B500:H500"/>
    <mergeCell ref="B501:H501"/>
    <mergeCell ref="B502:H502"/>
    <mergeCell ref="B503:H503"/>
    <mergeCell ref="B504:H504"/>
    <mergeCell ref="B493:H493"/>
    <mergeCell ref="B494:H494"/>
    <mergeCell ref="B495:H495"/>
    <mergeCell ref="B496:H496"/>
    <mergeCell ref="B497:H497"/>
    <mergeCell ref="B498:H498"/>
    <mergeCell ref="B487:H487"/>
    <mergeCell ref="B488:H488"/>
    <mergeCell ref="B489:H489"/>
    <mergeCell ref="B490:H490"/>
    <mergeCell ref="B491:H491"/>
    <mergeCell ref="B492:H492"/>
    <mergeCell ref="B481:H481"/>
    <mergeCell ref="B482:H482"/>
    <mergeCell ref="B483:H483"/>
    <mergeCell ref="B484:H484"/>
    <mergeCell ref="B485:H485"/>
    <mergeCell ref="B486:H486"/>
    <mergeCell ref="B475:H475"/>
    <mergeCell ref="B476:H476"/>
    <mergeCell ref="B477:H477"/>
    <mergeCell ref="B478:H478"/>
    <mergeCell ref="B479:H479"/>
    <mergeCell ref="B480:H480"/>
    <mergeCell ref="B469:H469"/>
    <mergeCell ref="B470:H470"/>
    <mergeCell ref="B471:H471"/>
    <mergeCell ref="B472:H472"/>
    <mergeCell ref="B473:H473"/>
    <mergeCell ref="B474:H474"/>
    <mergeCell ref="B463:H463"/>
    <mergeCell ref="B464:H464"/>
    <mergeCell ref="B465:H465"/>
    <mergeCell ref="B466:H466"/>
    <mergeCell ref="B467:H467"/>
    <mergeCell ref="B468:H468"/>
    <mergeCell ref="B457:H457"/>
    <mergeCell ref="B458:H458"/>
    <mergeCell ref="B459:H459"/>
    <mergeCell ref="A460:N460"/>
    <mergeCell ref="B461:H461"/>
    <mergeCell ref="B462:H462"/>
    <mergeCell ref="B451:H451"/>
    <mergeCell ref="B452:H452"/>
    <mergeCell ref="B453:H453"/>
    <mergeCell ref="B454:H454"/>
    <mergeCell ref="B455:H455"/>
    <mergeCell ref="B456:H456"/>
    <mergeCell ref="B445:H445"/>
    <mergeCell ref="B446:H446"/>
    <mergeCell ref="B447:H447"/>
    <mergeCell ref="B448:H448"/>
    <mergeCell ref="B449:H449"/>
    <mergeCell ref="B450:H450"/>
    <mergeCell ref="B439:H439"/>
    <mergeCell ref="B440:H440"/>
    <mergeCell ref="B441:H441"/>
    <mergeCell ref="B442:H442"/>
    <mergeCell ref="B443:H443"/>
    <mergeCell ref="B444:H444"/>
    <mergeCell ref="B433:H433"/>
    <mergeCell ref="B434:H434"/>
    <mergeCell ref="B435:H435"/>
    <mergeCell ref="B436:H436"/>
    <mergeCell ref="B437:H437"/>
    <mergeCell ref="B438:H438"/>
    <mergeCell ref="B427:H427"/>
    <mergeCell ref="B428:H428"/>
    <mergeCell ref="B429:H429"/>
    <mergeCell ref="B430:H430"/>
    <mergeCell ref="B431:H431"/>
    <mergeCell ref="B432:H432"/>
    <mergeCell ref="B421:H421"/>
    <mergeCell ref="B422:H422"/>
    <mergeCell ref="B423:H423"/>
    <mergeCell ref="B424:H424"/>
    <mergeCell ref="B425:H425"/>
    <mergeCell ref="B426:H426"/>
    <mergeCell ref="B415:H415"/>
    <mergeCell ref="B416:H416"/>
    <mergeCell ref="B417:H417"/>
    <mergeCell ref="B418:H418"/>
    <mergeCell ref="B419:H419"/>
    <mergeCell ref="B420:H420"/>
    <mergeCell ref="B409:H409"/>
    <mergeCell ref="B410:H410"/>
    <mergeCell ref="B411:H411"/>
    <mergeCell ref="B412:H412"/>
    <mergeCell ref="B413:H413"/>
    <mergeCell ref="B414:H414"/>
    <mergeCell ref="B403:H403"/>
    <mergeCell ref="B404:H404"/>
    <mergeCell ref="B405:H405"/>
    <mergeCell ref="B406:H406"/>
    <mergeCell ref="B407:H407"/>
    <mergeCell ref="B408:H408"/>
    <mergeCell ref="B397:H397"/>
    <mergeCell ref="B398:H398"/>
    <mergeCell ref="B399:H399"/>
    <mergeCell ref="B400:H400"/>
    <mergeCell ref="B401:H401"/>
    <mergeCell ref="B402:H402"/>
    <mergeCell ref="B391:H391"/>
    <mergeCell ref="B392:H392"/>
    <mergeCell ref="B393:H393"/>
    <mergeCell ref="B394:H394"/>
    <mergeCell ref="B395:H395"/>
    <mergeCell ref="B396:H396"/>
    <mergeCell ref="B385:H385"/>
    <mergeCell ref="B386:H386"/>
    <mergeCell ref="B387:H387"/>
    <mergeCell ref="B388:H388"/>
    <mergeCell ref="B389:H389"/>
    <mergeCell ref="B390:H390"/>
    <mergeCell ref="B379:H379"/>
    <mergeCell ref="B380:H380"/>
    <mergeCell ref="B381:H381"/>
    <mergeCell ref="B382:H382"/>
    <mergeCell ref="B383:H383"/>
    <mergeCell ref="B384:H384"/>
    <mergeCell ref="B373:H373"/>
    <mergeCell ref="B374:H374"/>
    <mergeCell ref="B375:H375"/>
    <mergeCell ref="A376:N376"/>
    <mergeCell ref="B377:H377"/>
    <mergeCell ref="B378:H378"/>
    <mergeCell ref="B367:H367"/>
    <mergeCell ref="B368:H368"/>
    <mergeCell ref="B369:H369"/>
    <mergeCell ref="B370:H370"/>
    <mergeCell ref="B371:H371"/>
    <mergeCell ref="B372:H372"/>
    <mergeCell ref="B361:H361"/>
    <mergeCell ref="B362:H362"/>
    <mergeCell ref="B363:H363"/>
    <mergeCell ref="B364:H364"/>
    <mergeCell ref="B365:H365"/>
    <mergeCell ref="B366:H366"/>
    <mergeCell ref="B355:H355"/>
    <mergeCell ref="B356:H356"/>
    <mergeCell ref="B357:H357"/>
    <mergeCell ref="B358:H358"/>
    <mergeCell ref="B359:H359"/>
    <mergeCell ref="B360:H360"/>
    <mergeCell ref="B349:H349"/>
    <mergeCell ref="B350:H350"/>
    <mergeCell ref="B351:H351"/>
    <mergeCell ref="B352:H352"/>
    <mergeCell ref="B353:H353"/>
    <mergeCell ref="B354:H354"/>
    <mergeCell ref="B343:H343"/>
    <mergeCell ref="B344:H344"/>
    <mergeCell ref="B345:H345"/>
    <mergeCell ref="B346:H346"/>
    <mergeCell ref="B347:H347"/>
    <mergeCell ref="B348:H348"/>
    <mergeCell ref="B337:H337"/>
    <mergeCell ref="B338:H338"/>
    <mergeCell ref="B339:H339"/>
    <mergeCell ref="B340:H340"/>
    <mergeCell ref="B341:H341"/>
    <mergeCell ref="B342:H342"/>
    <mergeCell ref="B331:H331"/>
    <mergeCell ref="B332:H332"/>
    <mergeCell ref="B333:H333"/>
    <mergeCell ref="B334:H334"/>
    <mergeCell ref="B335:H335"/>
    <mergeCell ref="B336:H336"/>
    <mergeCell ref="B325:H325"/>
    <mergeCell ref="B326:H326"/>
    <mergeCell ref="B327:H327"/>
    <mergeCell ref="B328:H328"/>
    <mergeCell ref="B329:H329"/>
    <mergeCell ref="B330:H330"/>
    <mergeCell ref="B319:H319"/>
    <mergeCell ref="B320:H320"/>
    <mergeCell ref="B321:H321"/>
    <mergeCell ref="B322:H322"/>
    <mergeCell ref="B323:H323"/>
    <mergeCell ref="B324:H324"/>
    <mergeCell ref="B313:H313"/>
    <mergeCell ref="B314:H314"/>
    <mergeCell ref="B315:H315"/>
    <mergeCell ref="B316:H316"/>
    <mergeCell ref="B317:H317"/>
    <mergeCell ref="B318:H318"/>
    <mergeCell ref="B307:H307"/>
    <mergeCell ref="B308:H308"/>
    <mergeCell ref="B309:H309"/>
    <mergeCell ref="B310:H310"/>
    <mergeCell ref="B311:H311"/>
    <mergeCell ref="B312:H312"/>
    <mergeCell ref="B301:H301"/>
    <mergeCell ref="B302:H302"/>
    <mergeCell ref="B303:H303"/>
    <mergeCell ref="B304:H304"/>
    <mergeCell ref="B305:H305"/>
    <mergeCell ref="B306:H306"/>
    <mergeCell ref="B295:H295"/>
    <mergeCell ref="B296:H296"/>
    <mergeCell ref="B297:H297"/>
    <mergeCell ref="B298:H298"/>
    <mergeCell ref="B299:H299"/>
    <mergeCell ref="B300:H300"/>
    <mergeCell ref="B289:H289"/>
    <mergeCell ref="B290:H290"/>
    <mergeCell ref="B291:H291"/>
    <mergeCell ref="B292:H292"/>
    <mergeCell ref="B293:H293"/>
    <mergeCell ref="B294:H294"/>
    <mergeCell ref="N282:N283"/>
    <mergeCell ref="B284:H284"/>
    <mergeCell ref="A285:H285"/>
    <mergeCell ref="B286:H286"/>
    <mergeCell ref="B287:H287"/>
    <mergeCell ref="B288:H288"/>
    <mergeCell ref="B277:H277"/>
    <mergeCell ref="B278:H278"/>
    <mergeCell ref="B279:H279"/>
    <mergeCell ref="B280:H280"/>
    <mergeCell ref="A281:N281"/>
    <mergeCell ref="A282:A283"/>
    <mergeCell ref="B282:H283"/>
    <mergeCell ref="I282:I283"/>
    <mergeCell ref="J282:K282"/>
    <mergeCell ref="L282:M282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A231:N231"/>
    <mergeCell ref="B232:H232"/>
    <mergeCell ref="B233:H233"/>
    <mergeCell ref="B234:H234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63:H163"/>
    <mergeCell ref="B164:H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22:H22"/>
    <mergeCell ref="B23:H23"/>
    <mergeCell ref="B24:H24"/>
    <mergeCell ref="A16:N16"/>
    <mergeCell ref="A17:A18"/>
    <mergeCell ref="B17:H18"/>
    <mergeCell ref="I17:I18"/>
    <mergeCell ref="J17:K17"/>
    <mergeCell ref="L17:M17"/>
    <mergeCell ref="N17:N18"/>
    <mergeCell ref="M2:N2"/>
    <mergeCell ref="A4:N4"/>
    <mergeCell ref="D6:G6"/>
    <mergeCell ref="D7:G7"/>
    <mergeCell ref="E9:H9"/>
    <mergeCell ref="A13:N13"/>
    <mergeCell ref="B19:H19"/>
    <mergeCell ref="A20:N20"/>
    <mergeCell ref="B21:H21"/>
  </mergeCells>
  <phoneticPr fontId="9" type="noConversion"/>
  <pageMargins left="0.59055118110236227" right="0.39370078740157483" top="0.59055118110236227" bottom="0.39370078740157483" header="0.19685039370078741" footer="0.19685039370078741"/>
  <pageSetup paperSize="8" scale="91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7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стр.1_7</vt:lpstr>
      <vt:lpstr>стр.1_7!Область_печати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Алексей Леонидович Огнев</cp:lastModifiedBy>
  <dcterms:created xsi:type="dcterms:W3CDTF">2015-06-05T18:19:34Z</dcterms:created>
  <dcterms:modified xsi:type="dcterms:W3CDTF">2022-05-11T15:12:25Z</dcterms:modified>
</cp:coreProperties>
</file>